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Documents/"/>
    </mc:Choice>
  </mc:AlternateContent>
  <xr:revisionPtr revIDLastSave="151" documentId="8_{C1C3FDE2-68AA-4C3A-AEA4-D78CA71F4275}" xr6:coauthVersionLast="47" xr6:coauthVersionMax="47" xr10:uidLastSave="{5F208B2F-B417-4FC2-A13C-1A755CE1F4DF}"/>
  <bookViews>
    <workbookView xWindow="-120" yWindow="-120" windowWidth="20730" windowHeight="11040" firstSheet="2" activeTab="5" xr2:uid="{E78BA76B-DE67-4643-A74A-F338C9E2FAA6}"/>
  </bookViews>
  <sheets>
    <sheet name="Home Games" sheetId="1" r:id="rId1"/>
    <sheet name="Away Games" sheetId="3" r:id="rId2"/>
    <sheet name="OGS Home" sheetId="4" r:id="rId3"/>
    <sheet name="OGS Away" sheetId="5" r:id="rId4"/>
    <sheet name="Form Home" sheetId="6" r:id="rId5"/>
    <sheet name="Stat Sheet" sheetId="2" r:id="rId6"/>
  </sheets>
  <definedNames>
    <definedName name="ExternalData_1" localSheetId="1" hidden="1">'Away Games'!$A$1:$N$25</definedName>
    <definedName name="ExternalData_1" localSheetId="4" hidden="1">'Form Home'!$A$1:$N$25</definedName>
    <definedName name="ExternalData_1" localSheetId="0" hidden="1">'Home Games'!$A$1:$N$25</definedName>
    <definedName name="ExternalData_1" localSheetId="3" hidden="1">'OGS Away'!$A$1:$N$26</definedName>
    <definedName name="ExternalData_1" localSheetId="2" hidden="1">'OGS Home'!$A$1:$K$26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2" l="1"/>
  <c r="K9" i="2" s="1"/>
  <c r="H9" i="2"/>
  <c r="D9" i="2"/>
  <c r="K8" i="2"/>
  <c r="J8" i="2"/>
  <c r="K7" i="2"/>
  <c r="J7" i="2"/>
  <c r="K6" i="2"/>
  <c r="J6" i="2"/>
  <c r="K5" i="2"/>
  <c r="J5" i="2"/>
  <c r="H8" i="2"/>
  <c r="D8" i="2"/>
  <c r="H7" i="2"/>
  <c r="D7" i="2"/>
  <c r="H6" i="2"/>
  <c r="D6" i="2"/>
  <c r="H5" i="2"/>
  <c r="D5" i="2"/>
  <c r="H4" i="2"/>
  <c r="D4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E6991B2-9EE9-4EF4-8938-EA4A9CE03462}" keepAlive="1" name="Query - OGS Away" description="Connection to the 'OGS Away' query in the workbook." type="5" refreshedVersion="7" background="1" saveData="1">
    <dbPr connection="Provider=Microsoft.Mashup.OleDb.1;Data Source=$Workbook$;Location=&quot;OGS Away&quot;;Extended Properties=&quot;&quot;" command="SELECT * FROM [OGS Away]"/>
  </connection>
  <connection id="2" xr16:uid="{170F6BD6-69C3-4FDE-B96B-E3AD31579ADA}" keepAlive="1" name="Query - OGS Home" description="Connection to the 'OGS Home' query in the workbook." type="5" refreshedVersion="7" background="1" saveData="1">
    <dbPr connection="Provider=Microsoft.Mashup.OleDb.1;Data Source=$Workbook$;Location=&quot;OGS Home&quot;;Extended Properties=&quot;&quot;" command="SELECT * FROM [OGS Home]"/>
  </connection>
  <connection id="3" xr16:uid="{447EBAA0-F035-412C-80E4-9CEF2ED87422}" keepAlive="1" name="Query - Total match goals stats (at home)" description="Connection to the 'Total match goals stats (at home)' query in the workbook." type="5" refreshedVersion="7" background="1" saveData="1">
    <dbPr connection="Provider=Microsoft.Mashup.OleDb.1;Data Source=$Workbook$;Location=&quot;Total match goals stats (at home)&quot;;Extended Properties=&quot;&quot;" command="SELECT * FROM [Total match goals stats (at home)]"/>
  </connection>
  <connection id="4" xr16:uid="{72B27576-01B1-48CD-9041-08A339F4C251}" keepAlive="1" name="Query - Total match goals stats (away)" description="Connection to the 'Total match goals stats (away)' query in the workbook." type="5" refreshedVersion="7" background="1" saveData="1">
    <dbPr connection="Provider=Microsoft.Mashup.OleDb.1;Data Source=$Workbook$;Location=&quot;Total match goals stats (away)&quot;;Extended Properties=&quot;&quot;" command="SELECT * FROM [Total match goals stats (away)]"/>
  </connection>
  <connection id="5" xr16:uid="{F9A935A1-EB75-4DDF-BBC8-5E88808AB3EC}" keepAlive="1" name="Query - Total match goals stats (last 8 matches)" description="Connection to the 'Total match goals stats (last 8 matches)' query in the workbook." type="5" refreshedVersion="7" background="1" saveData="1">
    <dbPr connection="Provider=Microsoft.Mashup.OleDb.1;Data Source=$Workbook$;Location=&quot;Total match goals stats (last 8 matches)&quot;;Extended Properties=&quot;&quot;" command="SELECT * FROM [Total match goals stats (last 8 matches)]"/>
  </connection>
</connections>
</file>

<file path=xl/sharedStrings.xml><?xml version="1.0" encoding="utf-8"?>
<sst xmlns="http://schemas.openxmlformats.org/spreadsheetml/2006/main" count="259" uniqueCount="72">
  <si>
    <t>Home matches of...</t>
  </si>
  <si>
    <t>GP</t>
  </si>
  <si>
    <t>Avg</t>
  </si>
  <si>
    <t>0.5+</t>
  </si>
  <si>
    <t>1.5+</t>
  </si>
  <si>
    <t>2.5+</t>
  </si>
  <si>
    <t>3.5+</t>
  </si>
  <si>
    <t>4.5+</t>
  </si>
  <si>
    <t>5.5+</t>
  </si>
  <si>
    <t>BTS</t>
  </si>
  <si>
    <t>CS</t>
  </si>
  <si>
    <t>FTS</t>
  </si>
  <si>
    <t>WTN</t>
  </si>
  <si>
    <t>LTN</t>
  </si>
  <si>
    <t>GP (Home)</t>
  </si>
  <si>
    <t>GP (Away)</t>
  </si>
  <si>
    <t xml:space="preserve">Select home team </t>
  </si>
  <si>
    <t>Select Away Team</t>
  </si>
  <si>
    <t>Away matches of...</t>
  </si>
  <si>
    <t>Home</t>
  </si>
  <si>
    <t>OGS</t>
  </si>
  <si>
    <t>Avg. minute</t>
  </si>
  <si>
    <t>0-15</t>
  </si>
  <si>
    <t>16-30</t>
  </si>
  <si>
    <t>31-45</t>
  </si>
  <si>
    <t>46-60</t>
  </si>
  <si>
    <t>61-75</t>
  </si>
  <si>
    <t>76-90</t>
  </si>
  <si>
    <t>1st half</t>
  </si>
  <si>
    <t>2nd half_2</t>
  </si>
  <si>
    <t>League avg.</t>
  </si>
  <si>
    <t>Average minute OGS was scored (Home)</t>
  </si>
  <si>
    <t>Average minute OGS was scored (Away)</t>
  </si>
  <si>
    <t>Away</t>
  </si>
  <si>
    <t>Column1</t>
  </si>
  <si>
    <t>1st half_1</t>
  </si>
  <si>
    <t>2nd half</t>
  </si>
  <si>
    <t/>
  </si>
  <si>
    <t>Percentage of Away games with Over 2.5 goals</t>
  </si>
  <si>
    <t>Percentage of Home games with Over 2.5 goals</t>
  </si>
  <si>
    <t>Average Number of Goals scored at Home per Match</t>
  </si>
  <si>
    <t>Average Number of Goals scored when Away per Match</t>
  </si>
  <si>
    <t>Last 8 matches of...</t>
  </si>
  <si>
    <t>Percentage of  games with Over 2.5 goals in the last 8 Games</t>
  </si>
  <si>
    <t>Percentage of games with Over 2.5 goals in the last 8 Games</t>
  </si>
  <si>
    <t>League Average</t>
  </si>
  <si>
    <t>Percentage of games where both teams scored in the last 8 Games</t>
  </si>
  <si>
    <t>Reading</t>
  </si>
  <si>
    <t>Fulham</t>
  </si>
  <si>
    <t>Bournemouth</t>
  </si>
  <si>
    <t>Blackburn</t>
  </si>
  <si>
    <t>Luton Town</t>
  </si>
  <si>
    <t>Nottm Forest</t>
  </si>
  <si>
    <t>Bristol City</t>
  </si>
  <si>
    <t>Stoke City</t>
  </si>
  <si>
    <t>Middlesbrough</t>
  </si>
  <si>
    <t>Peterborough</t>
  </si>
  <si>
    <t>Preston</t>
  </si>
  <si>
    <t>Huddersfield</t>
  </si>
  <si>
    <t>Sheffield Utd</t>
  </si>
  <si>
    <t>Birmingham City</t>
  </si>
  <si>
    <t>Coventry City</t>
  </si>
  <si>
    <t>QP Rangers</t>
  </si>
  <si>
    <t>Swansea City</t>
  </si>
  <si>
    <t>Derby County</t>
  </si>
  <si>
    <t>Cardiff City</t>
  </si>
  <si>
    <t>Hull City</t>
  </si>
  <si>
    <t>Blackpool</t>
  </si>
  <si>
    <t>West Brom</t>
  </si>
  <si>
    <t>Barnsley</t>
  </si>
  <si>
    <t>Millwall</t>
  </si>
  <si>
    <t>Trading over 2.5 goals Championship 21/22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</si>
</sst>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NumberFormat="1"/>
    <xf numFmtId="9" fontId="0" fillId="0" borderId="0" xfId="1" applyFont="1"/>
    <xf numFmtId="0" fontId="0" fillId="0" borderId="1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9" fontId="0" fillId="0" borderId="0" xfId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41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F8FA41DC-C63F-4B7E-8E5E-B13BFAB027D7}" autoFormatId="16" applyNumberFormats="0" applyBorderFormats="0" applyFontFormats="0" applyPatternFormats="0" applyAlignmentFormats="0" applyWidthHeightFormats="0">
  <queryTableRefresh nextId="15">
    <queryTableFields count="14">
      <queryTableField id="1" name="Home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A8546935-23E3-4642-B7C0-6CD65221AAC2}" autoFormatId="16" applyNumberFormats="0" applyBorderFormats="0" applyFontFormats="0" applyPatternFormats="0" applyAlignmentFormats="0" applyWidthHeightFormats="0">
  <queryTableRefresh nextId="15">
    <queryTableFields count="14">
      <queryTableField id="1" name="Away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CE93C78B-FADE-41AA-8DF3-BD9536A98116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58A5795-215A-47BC-81E5-5B2CCEA53F70}" autoFormatId="16" applyNumberFormats="0" applyBorderFormats="0" applyFontFormats="0" applyPatternFormats="0" applyAlignmentFormats="0" applyWidthHeightFormats="0">
  <queryTableRefresh nextId="15">
    <queryTableFields count="14">
      <queryTableField id="1" name="Away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Column1" tableColumnId="10"/>
      <queryTableField id="11" name="1st half" tableColumnId="11"/>
      <queryTableField id="12" name="1st half_1" tableColumnId="12"/>
      <queryTableField id="13" name="2nd half" tableColumnId="13"/>
      <queryTableField id="14" name="2nd half_2" tableColumnId="14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261CFEC0-13F1-4D4E-B48D-052DA2D2EF11}" autoFormatId="16" applyNumberFormats="0" applyBorderFormats="0" applyFontFormats="0" applyPatternFormats="0" applyAlignmentFormats="0" applyWidthHeightFormats="0">
  <queryTableRefresh nextId="15">
    <queryTableFields count="14">
      <queryTableField id="1" name="Last 8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3A1378-CF4F-4A3A-83AE-91FB1DC9B0F7}" name="Total_match_goals_stats__at_home" displayName="Total_match_goals_stats__at_home" ref="A1:N25" tableType="queryTable" totalsRowShown="0">
  <autoFilter ref="A1:N25" xr:uid="{773A1378-CF4F-4A3A-83AE-91FB1DC9B0F7}"/>
  <tableColumns count="14">
    <tableColumn id="1" xr3:uid="{94F2955D-6F3E-4300-B690-06FC4E0D358C}" uniqueName="1" name="Home matches of..." queryTableFieldId="1" dataDxfId="40"/>
    <tableColumn id="2" xr3:uid="{97B5545F-A053-4E76-A57A-E56610A0F4CC}" uniqueName="2" name="GP" queryTableFieldId="2"/>
    <tableColumn id="3" xr3:uid="{1745B447-5248-43F7-BF01-9EE7067B825C}" uniqueName="3" name="Avg" queryTableFieldId="3"/>
    <tableColumn id="4" xr3:uid="{ED3A01B1-27A7-46D3-B5F7-A63CF0C0FDA7}" uniqueName="4" name="0.5+" queryTableFieldId="4" dataDxfId="39" dataCellStyle="Percent"/>
    <tableColumn id="5" xr3:uid="{3D6F2E12-06CE-4445-A74B-EB9AFB82B310}" uniqueName="5" name="1.5+" queryTableFieldId="5" dataDxfId="38" dataCellStyle="Percent"/>
    <tableColumn id="6" xr3:uid="{6C2C0741-CA17-4C96-B4E2-C377BBB4E6D4}" uniqueName="6" name="2.5+" queryTableFieldId="6" dataDxfId="37" dataCellStyle="Percent"/>
    <tableColumn id="7" xr3:uid="{972E9105-6CEA-42E8-936B-69F8B09FBC90}" uniqueName="7" name="3.5+" queryTableFieldId="7" dataDxfId="36" dataCellStyle="Percent"/>
    <tableColumn id="8" xr3:uid="{A0901A9F-F7AF-4E87-A6BB-08C6D7E18403}" uniqueName="8" name="4.5+" queryTableFieldId="8" dataDxfId="35" dataCellStyle="Percent"/>
    <tableColumn id="9" xr3:uid="{EBD3F6FE-F1B8-4C88-B24D-FB286D89B1B2}" uniqueName="9" name="5.5+" queryTableFieldId="9" dataDxfId="34" dataCellStyle="Percent"/>
    <tableColumn id="10" xr3:uid="{5A7AE11B-F9BD-445B-94CC-B79A6BC8940C}" uniqueName="10" name="BTS" queryTableFieldId="10" dataDxfId="33" dataCellStyle="Percent"/>
    <tableColumn id="11" xr3:uid="{D3C04865-D058-4BA3-A74F-5FFC08D5CCE3}" uniqueName="11" name="CS" queryTableFieldId="11" dataDxfId="32" dataCellStyle="Percent"/>
    <tableColumn id="12" xr3:uid="{A7AF4444-E696-4506-903F-A613C8CD9CF6}" uniqueName="12" name="FTS" queryTableFieldId="12" dataDxfId="31" dataCellStyle="Percent"/>
    <tableColumn id="13" xr3:uid="{E30606AD-288D-4930-A8C0-F2D09107C4A3}" uniqueName="13" name="WTN" queryTableFieldId="13" dataDxfId="30" dataCellStyle="Percent"/>
    <tableColumn id="14" xr3:uid="{F1453901-E52E-4F9D-8A5C-C016AC677189}" uniqueName="14" name="LTN" queryTableFieldId="14" dataDxfId="29" dataCellStyle="Percent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E05F496-1CC0-4712-8900-FE6ED01CB56B}" name="Total_match_goals_stats__away" displayName="Total_match_goals_stats__away" ref="A1:N25" tableType="queryTable" totalsRowShown="0">
  <autoFilter ref="A1:N25" xr:uid="{DE05F496-1CC0-4712-8900-FE6ED01CB56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9263BDB2-AF43-4264-9523-E7E173DD009F}" uniqueName="1" name="Away matches of..." queryTableFieldId="1" dataDxfId="28"/>
    <tableColumn id="2" xr3:uid="{0BBF293D-7420-4813-BB07-379F0646A42F}" uniqueName="2" name="GP" queryTableFieldId="2"/>
    <tableColumn id="3" xr3:uid="{596E8B87-38C2-47DD-AE9E-A079B58E463F}" uniqueName="3" name="Avg" queryTableFieldId="3"/>
    <tableColumn id="4" xr3:uid="{C818A451-A0F4-4C3E-BA7F-9A1072EEC475}" uniqueName="4" name="0.5+" queryTableFieldId="4" dataDxfId="27" dataCellStyle="Percent"/>
    <tableColumn id="5" xr3:uid="{0CB7ABED-DB66-4C1D-8187-9675E7A37982}" uniqueName="5" name="1.5+" queryTableFieldId="5" dataDxfId="26" dataCellStyle="Percent"/>
    <tableColumn id="6" xr3:uid="{3EFEC33A-8C96-4142-A902-A3A1E12E29A9}" uniqueName="6" name="2.5+" queryTableFieldId="6" dataDxfId="25" dataCellStyle="Percent"/>
    <tableColumn id="7" xr3:uid="{72AE2883-5314-4851-96F3-2E35533D5DFC}" uniqueName="7" name="3.5+" queryTableFieldId="7" dataDxfId="24" dataCellStyle="Percent"/>
    <tableColumn id="8" xr3:uid="{CD7FE5D5-A61C-42EE-8118-5E0926F8190A}" uniqueName="8" name="4.5+" queryTableFieldId="8" dataDxfId="23" dataCellStyle="Percent"/>
    <tableColumn id="9" xr3:uid="{53C1A63B-C1FA-4216-BBB8-CFF0153DC82B}" uniqueName="9" name="5.5+" queryTableFieldId="9" dataDxfId="22" dataCellStyle="Percent"/>
    <tableColumn id="10" xr3:uid="{255DE6B9-5262-48AE-BA4A-038C9999DB81}" uniqueName="10" name="BTS" queryTableFieldId="10" dataDxfId="21" dataCellStyle="Percent"/>
    <tableColumn id="11" xr3:uid="{D054524D-5B06-487F-83B8-965A7B83B722}" uniqueName="11" name="CS" queryTableFieldId="11" dataDxfId="20" dataCellStyle="Percent"/>
    <tableColumn id="12" xr3:uid="{CB30B092-3DF1-40E0-A448-2C0FAD1CE8F2}" uniqueName="12" name="FTS" queryTableFieldId="12" dataDxfId="19" dataCellStyle="Percent"/>
    <tableColumn id="13" xr3:uid="{2E4E6B8B-9ED1-4020-9F4D-A044F13646CE}" uniqueName="13" name="WTN" queryTableFieldId="13" dataDxfId="18" dataCellStyle="Percent"/>
    <tableColumn id="14" xr3:uid="{FA5C9332-1100-4F18-8D84-C073B9DBF2D9}" uniqueName="14" name="LTN" queryTableFieldId="14" dataDxfId="17" dataCellStyle="Percent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3FC272C-9D86-435D-85D5-B09F1B8A2B3D}" name="OGS_Home" displayName="OGS_Home" ref="A1:K26" tableType="queryTable" totalsRowShown="0">
  <autoFilter ref="A1:K26" xr:uid="{43FC272C-9D86-435D-85D5-B09F1B8A2B3D}"/>
  <tableColumns count="11">
    <tableColumn id="1" xr3:uid="{F70286BA-578D-4478-AE7A-54C18DE9B7A5}" uniqueName="1" name="Home" queryTableFieldId="1" dataDxfId="4"/>
    <tableColumn id="2" xr3:uid="{6B0D7548-7FB6-418C-BF95-CFBD39E18A4D}" uniqueName="2" name="OGS" queryTableFieldId="2"/>
    <tableColumn id="3" xr3:uid="{ABF385A8-AB6F-4101-8DE8-23FEE4212B3C}" uniqueName="3" name="Avg. minute" queryTableFieldId="3"/>
    <tableColumn id="4" xr3:uid="{10762914-387D-428A-A418-FD0822BA0325}" uniqueName="4" name="0-15" queryTableFieldId="4"/>
    <tableColumn id="5" xr3:uid="{F7F95474-E0D4-4674-8D7F-FDB875508698}" uniqueName="5" name="16-30" queryTableFieldId="5"/>
    <tableColumn id="6" xr3:uid="{15E43F31-CC63-49C2-9231-E02FD267ED8C}" uniqueName="6" name="31-45" queryTableFieldId="6"/>
    <tableColumn id="7" xr3:uid="{770E537A-ABC2-48F9-8461-DCCDB7A149AA}" uniqueName="7" name="46-60" queryTableFieldId="7"/>
    <tableColumn id="8" xr3:uid="{D8E3A084-57BC-45F8-9ACE-7F97F6DF53AF}" uniqueName="8" name="61-75" queryTableFieldId="8"/>
    <tableColumn id="9" xr3:uid="{13828D84-8F9F-45BD-AE88-6344AC79620F}" uniqueName="9" name="76-90" queryTableFieldId="9"/>
    <tableColumn id="10" xr3:uid="{B221094F-C18E-42D0-BAF2-D804F8576DF0}" uniqueName="10" name="1st half" queryTableFieldId="10"/>
    <tableColumn id="11" xr3:uid="{53C67843-07A5-4FD3-A55B-6349515AA73D}" uniqueName="11" name="2nd half_2" queryTableFieldId="11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41092CA-62A3-4DB3-9581-4BDE4D0A2422}" name="OGS_Away" displayName="OGS_Away" ref="A1:N26" tableType="queryTable" totalsRowShown="0">
  <autoFilter ref="A1:N26" xr:uid="{441092CA-62A3-4DB3-9581-4BDE4D0A2422}"/>
  <tableColumns count="14">
    <tableColumn id="1" xr3:uid="{60474C0D-FC47-4D34-BAB3-23B33CB894FA}" uniqueName="1" name="Away" queryTableFieldId="1" dataDxfId="3"/>
    <tableColumn id="2" xr3:uid="{EFC615C1-B16A-404B-A06D-4033DF46B68D}" uniqueName="2" name="OGS" queryTableFieldId="2"/>
    <tableColumn id="3" xr3:uid="{24EA7F3C-E3C2-489C-8451-A944A1417693}" uniqueName="3" name="Avg. minute" queryTableFieldId="3"/>
    <tableColumn id="4" xr3:uid="{7BC2D0A9-4EB2-4B70-8248-227EF234C197}" uniqueName="4" name="0-15" queryTableFieldId="4"/>
    <tableColumn id="5" xr3:uid="{4B6FFD8B-C773-420B-AB8E-FFAE10EB5B7D}" uniqueName="5" name="16-30" queryTableFieldId="5"/>
    <tableColumn id="6" xr3:uid="{4E935B09-31A1-4CED-864F-60F74C1FB70E}" uniqueName="6" name="31-45" queryTableFieldId="6"/>
    <tableColumn id="7" xr3:uid="{D312BAF6-36C6-4E6D-8986-CDA8F3D84A33}" uniqueName="7" name="46-60" queryTableFieldId="7"/>
    <tableColumn id="8" xr3:uid="{93AA57DF-87FB-4530-B7C6-A91B6B8F157F}" uniqueName="8" name="61-75" queryTableFieldId="8"/>
    <tableColumn id="9" xr3:uid="{51501EC1-CDFB-4BCF-850D-E599758092EB}" uniqueName="9" name="76-90" queryTableFieldId="9"/>
    <tableColumn id="10" xr3:uid="{975CDA91-F802-40DB-8F92-3F2DCDB184C2}" uniqueName="10" name="Column1" queryTableFieldId="10" dataDxfId="2"/>
    <tableColumn id="11" xr3:uid="{F9126DF0-29F4-44D4-92DB-8031419FD3A9}" uniqueName="11" name="1st half" queryTableFieldId="11"/>
    <tableColumn id="12" xr3:uid="{DF1DAA9F-712D-49FC-B651-1F10A53F341B}" uniqueName="12" name="1st half_1" queryTableFieldId="12" dataDxfId="1"/>
    <tableColumn id="13" xr3:uid="{DA4C2C80-8E4D-447A-9059-75D055DC0133}" uniqueName="13" name="2nd half" queryTableFieldId="13" dataDxfId="0"/>
    <tableColumn id="14" xr3:uid="{AE09D67D-85A1-4140-A154-CA6C90A29ADE}" uniqueName="14" name="2nd half_2" queryTableFieldId="14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78EA5C5-EAC6-48FE-80D8-563B6105562C}" name="Total_match_goals_stats__last_8_matches" displayName="Total_match_goals_stats__last_8_matches" ref="A1:N25" tableType="queryTable" totalsRowShown="0">
  <autoFilter ref="A1:N25" xr:uid="{978EA5C5-EAC6-48FE-80D8-563B6105562C}"/>
  <tableColumns count="14">
    <tableColumn id="1" xr3:uid="{EB548FB1-F1A3-4964-BBE3-75F07F17859C}" uniqueName="1" name="Last 8 matches of..." queryTableFieldId="1" dataDxfId="16"/>
    <tableColumn id="2" xr3:uid="{0EE22941-7D31-498C-9FAA-C2F69A63388E}" uniqueName="2" name="GP" queryTableFieldId="2"/>
    <tableColumn id="3" xr3:uid="{6FA7B70B-2F8C-4C24-B578-B09C38FA80DD}" uniqueName="3" name="Avg" queryTableFieldId="3"/>
    <tableColumn id="4" xr3:uid="{B3DCBBA2-174A-45CB-B9EE-3C5816078170}" uniqueName="4" name="0.5+" queryTableFieldId="4" dataDxfId="15" dataCellStyle="Percent"/>
    <tableColumn id="5" xr3:uid="{029A4958-5073-4D1D-B2BF-ED9E2FC978B0}" uniqueName="5" name="1.5+" queryTableFieldId="5" dataDxfId="14" dataCellStyle="Percent"/>
    <tableColumn id="6" xr3:uid="{1F8E3F18-F7F6-44C4-BCEE-1ED0FB41C50D}" uniqueName="6" name="2.5+" queryTableFieldId="6" dataDxfId="13" dataCellStyle="Percent"/>
    <tableColumn id="7" xr3:uid="{7FE0B4BF-C54C-4C97-955A-C3DBA63E2C33}" uniqueName="7" name="3.5+" queryTableFieldId="7" dataDxfId="12" dataCellStyle="Percent"/>
    <tableColumn id="8" xr3:uid="{C468A53B-BD40-406F-B5C2-149C0FCB5E3C}" uniqueName="8" name="4.5+" queryTableFieldId="8" dataDxfId="11" dataCellStyle="Percent"/>
    <tableColumn id="9" xr3:uid="{1A6A0722-85BE-4FF6-A18A-F206046C3771}" uniqueName="9" name="5.5+" queryTableFieldId="9" dataDxfId="10" dataCellStyle="Percent"/>
    <tableColumn id="10" xr3:uid="{CF50B438-A490-476A-A050-A64B4648B2B8}" uniqueName="10" name="BTS" queryTableFieldId="10" dataDxfId="9" dataCellStyle="Percent"/>
    <tableColumn id="11" xr3:uid="{4E7D4F04-535E-4B90-B548-CE1BAD67F01A}" uniqueName="11" name="CS" queryTableFieldId="11" dataDxfId="8" dataCellStyle="Percent"/>
    <tableColumn id="12" xr3:uid="{9B708C86-D3C2-4225-9987-C974510D1CF9}" uniqueName="12" name="FTS" queryTableFieldId="12" dataDxfId="7" dataCellStyle="Percent"/>
    <tableColumn id="13" xr3:uid="{ECCD052C-CF93-4388-A50A-8DA96641BB45}" uniqueName="13" name="WTN" queryTableFieldId="13" dataDxfId="6" dataCellStyle="Percent"/>
    <tableColumn id="14" xr3:uid="{9017EB17-5768-4EAB-ADB8-D734BA040883}" uniqueName="14" name="LTN" queryTableFieldId="14" dataDxfId="5" dataCellStyle="Percent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14676-E734-4F13-8014-754711DC8E21}">
  <dimension ref="A1:N25"/>
  <sheetViews>
    <sheetView workbookViewId="0">
      <selection sqref="A1:N21"/>
    </sheetView>
  </sheetViews>
  <sheetFormatPr defaultRowHeight="15" x14ac:dyDescent="0.25"/>
  <cols>
    <col min="1" max="1" width="20.710937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 t="s">
        <v>47</v>
      </c>
      <c r="B2">
        <v>19</v>
      </c>
      <c r="C2">
        <v>3.26</v>
      </c>
      <c r="D2" s="2">
        <v>1</v>
      </c>
      <c r="E2" s="2">
        <v>0.74</v>
      </c>
      <c r="F2" s="2">
        <v>0.53</v>
      </c>
      <c r="G2" s="2">
        <v>0.42</v>
      </c>
      <c r="H2" s="2">
        <v>0.32</v>
      </c>
      <c r="I2" s="2">
        <v>0.16</v>
      </c>
      <c r="J2" s="2">
        <v>0.57999999999999996</v>
      </c>
      <c r="K2" s="2">
        <v>0.16</v>
      </c>
      <c r="L2" s="2">
        <v>0.26</v>
      </c>
      <c r="M2" s="2">
        <v>0.16</v>
      </c>
      <c r="N2" s="2">
        <v>0.26</v>
      </c>
    </row>
    <row r="3" spans="1:14" x14ac:dyDescent="0.25">
      <c r="A3" s="1" t="s">
        <v>48</v>
      </c>
      <c r="B3">
        <v>19</v>
      </c>
      <c r="C3">
        <v>3.21</v>
      </c>
      <c r="D3" s="2">
        <v>0.95</v>
      </c>
      <c r="E3" s="2">
        <v>0.89</v>
      </c>
      <c r="F3" s="2">
        <v>0.57999999999999996</v>
      </c>
      <c r="G3" s="2">
        <v>0.26</v>
      </c>
      <c r="H3" s="2">
        <v>0.21</v>
      </c>
      <c r="I3" s="2">
        <v>0.11</v>
      </c>
      <c r="J3" s="2">
        <v>0.57999999999999996</v>
      </c>
      <c r="K3" s="2">
        <v>0.37</v>
      </c>
      <c r="L3" s="2">
        <v>0.11</v>
      </c>
      <c r="M3" s="2">
        <v>0.32</v>
      </c>
      <c r="N3" s="2">
        <v>0.05</v>
      </c>
    </row>
    <row r="4" spans="1:14" x14ac:dyDescent="0.25">
      <c r="A4" s="1" t="s">
        <v>49</v>
      </c>
      <c r="B4">
        <v>18</v>
      </c>
      <c r="C4">
        <v>2.94</v>
      </c>
      <c r="D4" s="2">
        <v>1</v>
      </c>
      <c r="E4" s="2">
        <v>0.94</v>
      </c>
      <c r="F4" s="2">
        <v>0.72</v>
      </c>
      <c r="G4" s="2">
        <v>0.28000000000000003</v>
      </c>
      <c r="H4" s="2">
        <v>0</v>
      </c>
      <c r="I4" s="2">
        <v>0</v>
      </c>
      <c r="J4" s="2">
        <v>0.61</v>
      </c>
      <c r="K4" s="2">
        <v>0.28000000000000003</v>
      </c>
      <c r="L4" s="2">
        <v>0.11</v>
      </c>
      <c r="M4" s="2">
        <v>0.28000000000000003</v>
      </c>
      <c r="N4" s="2">
        <v>0.11</v>
      </c>
    </row>
    <row r="5" spans="1:14" x14ac:dyDescent="0.25">
      <c r="A5" s="1" t="s">
        <v>50</v>
      </c>
      <c r="B5">
        <v>20</v>
      </c>
      <c r="C5">
        <v>2.8</v>
      </c>
      <c r="D5" s="2">
        <v>0.9</v>
      </c>
      <c r="E5" s="2">
        <v>0.7</v>
      </c>
      <c r="F5" s="2">
        <v>0.55000000000000004</v>
      </c>
      <c r="G5" s="2">
        <v>0.4</v>
      </c>
      <c r="H5" s="2">
        <v>0.1</v>
      </c>
      <c r="I5" s="2">
        <v>0.1</v>
      </c>
      <c r="J5" s="2">
        <v>0.4</v>
      </c>
      <c r="K5" s="2">
        <v>0.45</v>
      </c>
      <c r="L5" s="2">
        <v>0.25</v>
      </c>
      <c r="M5" s="2">
        <v>0.35</v>
      </c>
      <c r="N5" s="2">
        <v>0.15</v>
      </c>
    </row>
    <row r="6" spans="1:14" x14ac:dyDescent="0.25">
      <c r="A6" s="1" t="s">
        <v>51</v>
      </c>
      <c r="B6">
        <v>19</v>
      </c>
      <c r="C6">
        <v>2.68</v>
      </c>
      <c r="D6" s="2">
        <v>0.84</v>
      </c>
      <c r="E6" s="2">
        <v>0.68</v>
      </c>
      <c r="F6" s="2">
        <v>0.57999999999999996</v>
      </c>
      <c r="G6" s="2">
        <v>0.32</v>
      </c>
      <c r="H6" s="2">
        <v>0.21</v>
      </c>
      <c r="I6" s="2">
        <v>0.05</v>
      </c>
      <c r="J6" s="2">
        <v>0.42</v>
      </c>
      <c r="K6" s="2">
        <v>0.47</v>
      </c>
      <c r="L6" s="2">
        <v>0.26</v>
      </c>
      <c r="M6" s="2">
        <v>0.32</v>
      </c>
      <c r="N6" s="2">
        <v>0.11</v>
      </c>
    </row>
    <row r="7" spans="1:14" x14ac:dyDescent="0.25">
      <c r="A7" s="1" t="s">
        <v>52</v>
      </c>
      <c r="B7">
        <v>19</v>
      </c>
      <c r="C7">
        <v>2.68</v>
      </c>
      <c r="D7" s="2">
        <v>0.95</v>
      </c>
      <c r="E7" s="2">
        <v>0.89</v>
      </c>
      <c r="F7" s="2">
        <v>0.63</v>
      </c>
      <c r="G7" s="2">
        <v>0.21</v>
      </c>
      <c r="H7" s="2">
        <v>0</v>
      </c>
      <c r="I7" s="2">
        <v>0</v>
      </c>
      <c r="J7" s="2">
        <v>0.53</v>
      </c>
      <c r="K7" s="2">
        <v>0.32</v>
      </c>
      <c r="L7" s="2">
        <v>0.21</v>
      </c>
      <c r="M7" s="2">
        <v>0.26</v>
      </c>
      <c r="N7" s="2">
        <v>0.16</v>
      </c>
    </row>
    <row r="8" spans="1:14" x14ac:dyDescent="0.25">
      <c r="A8" s="1" t="s">
        <v>53</v>
      </c>
      <c r="B8">
        <v>20</v>
      </c>
      <c r="C8">
        <v>2.65</v>
      </c>
      <c r="D8" s="2">
        <v>0.95</v>
      </c>
      <c r="E8" s="2">
        <v>0.8</v>
      </c>
      <c r="F8" s="2">
        <v>0.55000000000000004</v>
      </c>
      <c r="G8" s="2">
        <v>0.2</v>
      </c>
      <c r="H8" s="2">
        <v>0.15</v>
      </c>
      <c r="I8" s="2">
        <v>0</v>
      </c>
      <c r="J8" s="2">
        <v>0.75</v>
      </c>
      <c r="K8" s="2">
        <v>0.15</v>
      </c>
      <c r="L8" s="2">
        <v>0.15</v>
      </c>
      <c r="M8" s="2">
        <v>0.1</v>
      </c>
      <c r="N8" s="2">
        <v>0.1</v>
      </c>
    </row>
    <row r="9" spans="1:14" x14ac:dyDescent="0.25">
      <c r="A9" s="1" t="s">
        <v>54</v>
      </c>
      <c r="B9">
        <v>19</v>
      </c>
      <c r="C9">
        <v>2.5299999999999998</v>
      </c>
      <c r="D9" s="2">
        <v>0.95</v>
      </c>
      <c r="E9" s="2">
        <v>0.68</v>
      </c>
      <c r="F9" s="2">
        <v>0.47</v>
      </c>
      <c r="G9" s="2">
        <v>0.21</v>
      </c>
      <c r="H9" s="2">
        <v>0.16</v>
      </c>
      <c r="I9" s="2">
        <v>0.05</v>
      </c>
      <c r="J9" s="2">
        <v>0.47</v>
      </c>
      <c r="K9" s="2">
        <v>0.37</v>
      </c>
      <c r="L9" s="2">
        <v>0.21</v>
      </c>
      <c r="M9" s="2">
        <v>0.32</v>
      </c>
      <c r="N9" s="2">
        <v>0.16</v>
      </c>
    </row>
    <row r="10" spans="1:14" x14ac:dyDescent="0.25">
      <c r="A10" s="1" t="s">
        <v>55</v>
      </c>
      <c r="B10">
        <v>18</v>
      </c>
      <c r="C10">
        <v>2.5</v>
      </c>
      <c r="D10" s="2">
        <v>1</v>
      </c>
      <c r="E10" s="2">
        <v>0.83</v>
      </c>
      <c r="F10" s="2">
        <v>0.44</v>
      </c>
      <c r="G10" s="2">
        <v>0.11</v>
      </c>
      <c r="H10" s="2">
        <v>0.11</v>
      </c>
      <c r="I10" s="2">
        <v>0</v>
      </c>
      <c r="J10" s="2">
        <v>0.56000000000000005</v>
      </c>
      <c r="K10" s="2">
        <v>0.39</v>
      </c>
      <c r="L10" s="2">
        <v>0.06</v>
      </c>
      <c r="M10" s="2">
        <v>0.39</v>
      </c>
      <c r="N10" s="2">
        <v>0.06</v>
      </c>
    </row>
    <row r="11" spans="1:14" x14ac:dyDescent="0.25">
      <c r="A11" s="1" t="s">
        <v>56</v>
      </c>
      <c r="B11">
        <v>18</v>
      </c>
      <c r="C11">
        <v>2.5</v>
      </c>
      <c r="D11" s="2">
        <v>0.83</v>
      </c>
      <c r="E11" s="2">
        <v>0.67</v>
      </c>
      <c r="F11" s="2">
        <v>0.56000000000000005</v>
      </c>
      <c r="G11" s="2">
        <v>0.28000000000000003</v>
      </c>
      <c r="H11" s="2">
        <v>0.17</v>
      </c>
      <c r="I11" s="2">
        <v>0</v>
      </c>
      <c r="J11" s="2">
        <v>0.5</v>
      </c>
      <c r="K11" s="2">
        <v>0.22</v>
      </c>
      <c r="L11" s="2">
        <v>0.44</v>
      </c>
      <c r="M11" s="2">
        <v>0.06</v>
      </c>
      <c r="N11" s="2">
        <v>0.28000000000000003</v>
      </c>
    </row>
    <row r="12" spans="1:14" x14ac:dyDescent="0.25">
      <c r="A12" s="1" t="s">
        <v>57</v>
      </c>
      <c r="B12">
        <v>18</v>
      </c>
      <c r="C12">
        <v>2.5</v>
      </c>
      <c r="D12" s="2">
        <v>0.83</v>
      </c>
      <c r="E12" s="2">
        <v>0.78</v>
      </c>
      <c r="F12" s="2">
        <v>0.5</v>
      </c>
      <c r="G12" s="2">
        <v>0.28000000000000003</v>
      </c>
      <c r="H12" s="2">
        <v>0.11</v>
      </c>
      <c r="I12" s="2">
        <v>0</v>
      </c>
      <c r="J12" s="2">
        <v>0.72</v>
      </c>
      <c r="K12" s="2">
        <v>0.28000000000000003</v>
      </c>
      <c r="L12" s="2">
        <v>0.17</v>
      </c>
      <c r="M12" s="2">
        <v>0.11</v>
      </c>
      <c r="N12" s="2">
        <v>0</v>
      </c>
    </row>
    <row r="13" spans="1:14" x14ac:dyDescent="0.25">
      <c r="A13" s="1" t="s">
        <v>58</v>
      </c>
      <c r="B13">
        <v>19</v>
      </c>
      <c r="C13">
        <v>2.4700000000000002</v>
      </c>
      <c r="D13" s="2">
        <v>0.89</v>
      </c>
      <c r="E13" s="2">
        <v>0.74</v>
      </c>
      <c r="F13" s="2">
        <v>0.42</v>
      </c>
      <c r="G13" s="2">
        <v>0.21</v>
      </c>
      <c r="H13" s="2">
        <v>0.16</v>
      </c>
      <c r="I13" s="2">
        <v>0.05</v>
      </c>
      <c r="J13" s="2">
        <v>0.42</v>
      </c>
      <c r="K13" s="2">
        <v>0.47</v>
      </c>
      <c r="L13" s="2">
        <v>0.21</v>
      </c>
      <c r="M13" s="2">
        <v>0.37</v>
      </c>
      <c r="N13" s="2">
        <v>0.11</v>
      </c>
    </row>
    <row r="14" spans="1:14" x14ac:dyDescent="0.25">
      <c r="A14" s="1" t="s">
        <v>59</v>
      </c>
      <c r="B14">
        <v>18</v>
      </c>
      <c r="C14">
        <v>2.44</v>
      </c>
      <c r="D14" s="2">
        <v>0.89</v>
      </c>
      <c r="E14" s="2">
        <v>0.67</v>
      </c>
      <c r="F14" s="2">
        <v>0.39</v>
      </c>
      <c r="G14" s="2">
        <v>0.22</v>
      </c>
      <c r="H14" s="2">
        <v>0.11</v>
      </c>
      <c r="I14" s="2">
        <v>0.06</v>
      </c>
      <c r="J14" s="2">
        <v>0.39</v>
      </c>
      <c r="K14" s="2">
        <v>0.5</v>
      </c>
      <c r="L14" s="2">
        <v>0.22</v>
      </c>
      <c r="M14" s="2">
        <v>0.39</v>
      </c>
      <c r="N14" s="2">
        <v>0.11</v>
      </c>
    </row>
    <row r="15" spans="1:14" x14ac:dyDescent="0.25">
      <c r="A15" s="1" t="s">
        <v>60</v>
      </c>
      <c r="B15">
        <v>19</v>
      </c>
      <c r="C15">
        <v>2.42</v>
      </c>
      <c r="D15" s="2">
        <v>0.84</v>
      </c>
      <c r="E15" s="2">
        <v>0.79</v>
      </c>
      <c r="F15" s="2">
        <v>0.57999999999999996</v>
      </c>
      <c r="G15" s="2">
        <v>0.16</v>
      </c>
      <c r="H15" s="2">
        <v>0.05</v>
      </c>
      <c r="I15" s="2">
        <v>0</v>
      </c>
      <c r="J15" s="2">
        <v>0.42</v>
      </c>
      <c r="K15" s="2">
        <v>0.37</v>
      </c>
      <c r="L15" s="2">
        <v>0.37</v>
      </c>
      <c r="M15" s="2">
        <v>0.21</v>
      </c>
      <c r="N15" s="2">
        <v>0.21</v>
      </c>
    </row>
    <row r="16" spans="1:14" x14ac:dyDescent="0.25">
      <c r="A16" s="1" t="s">
        <v>61</v>
      </c>
      <c r="B16">
        <v>20</v>
      </c>
      <c r="C16">
        <v>2.4</v>
      </c>
      <c r="D16" s="2">
        <v>0.95</v>
      </c>
      <c r="E16" s="2">
        <v>0.7</v>
      </c>
      <c r="F16" s="2">
        <v>0.45</v>
      </c>
      <c r="G16" s="2">
        <v>0.15</v>
      </c>
      <c r="H16" s="2">
        <v>0.15</v>
      </c>
      <c r="I16" s="2">
        <v>0</v>
      </c>
      <c r="J16" s="2">
        <v>0.55000000000000004</v>
      </c>
      <c r="K16" s="2">
        <v>0.3</v>
      </c>
      <c r="L16" s="2">
        <v>0.2</v>
      </c>
      <c r="M16" s="2">
        <v>0.25</v>
      </c>
      <c r="N16" s="2">
        <v>0.15</v>
      </c>
    </row>
    <row r="17" spans="1:14" x14ac:dyDescent="0.25">
      <c r="A17" s="1" t="s">
        <v>62</v>
      </c>
      <c r="B17">
        <v>20</v>
      </c>
      <c r="C17">
        <v>2.4</v>
      </c>
      <c r="D17" s="2">
        <v>0.95</v>
      </c>
      <c r="E17" s="2">
        <v>0.75</v>
      </c>
      <c r="F17" s="2">
        <v>0.4</v>
      </c>
      <c r="G17" s="2">
        <v>0.25</v>
      </c>
      <c r="H17" s="2">
        <v>0.05</v>
      </c>
      <c r="I17" s="2">
        <v>0</v>
      </c>
      <c r="J17" s="2">
        <v>0.5</v>
      </c>
      <c r="K17" s="2">
        <v>0.4</v>
      </c>
      <c r="L17" s="2">
        <v>0.15</v>
      </c>
      <c r="M17" s="2">
        <v>0.35</v>
      </c>
      <c r="N17" s="2">
        <v>0.1</v>
      </c>
    </row>
    <row r="18" spans="1:14" x14ac:dyDescent="0.25">
      <c r="A18" s="1" t="s">
        <v>63</v>
      </c>
      <c r="B18">
        <v>18</v>
      </c>
      <c r="C18">
        <v>2.39</v>
      </c>
      <c r="D18" s="2">
        <v>0.78</v>
      </c>
      <c r="E18" s="2">
        <v>0.56000000000000005</v>
      </c>
      <c r="F18" s="2">
        <v>0.5</v>
      </c>
      <c r="G18" s="2">
        <v>0.33</v>
      </c>
      <c r="H18" s="2">
        <v>0.17</v>
      </c>
      <c r="I18" s="2">
        <v>0.06</v>
      </c>
      <c r="J18" s="2">
        <v>0.44</v>
      </c>
      <c r="K18" s="2">
        <v>0.5</v>
      </c>
      <c r="L18" s="2">
        <v>0.28000000000000003</v>
      </c>
      <c r="M18" s="2">
        <v>0.28000000000000003</v>
      </c>
      <c r="N18" s="2">
        <v>0.06</v>
      </c>
    </row>
    <row r="19" spans="1:14" x14ac:dyDescent="0.25">
      <c r="A19" s="1" t="s">
        <v>64</v>
      </c>
      <c r="B19">
        <v>19</v>
      </c>
      <c r="C19">
        <v>2.2599999999999998</v>
      </c>
      <c r="D19" s="2">
        <v>0.89</v>
      </c>
      <c r="E19" s="2">
        <v>0.68</v>
      </c>
      <c r="F19" s="2">
        <v>0.42</v>
      </c>
      <c r="G19" s="2">
        <v>0.21</v>
      </c>
      <c r="H19" s="2">
        <v>0.05</v>
      </c>
      <c r="I19" s="2">
        <v>0</v>
      </c>
      <c r="J19" s="2">
        <v>0.57999999999999996</v>
      </c>
      <c r="K19" s="2">
        <v>0.42</v>
      </c>
      <c r="L19" s="2">
        <v>0.11</v>
      </c>
      <c r="M19" s="2">
        <v>0.32</v>
      </c>
      <c r="N19" s="2">
        <v>0</v>
      </c>
    </row>
    <row r="20" spans="1:14" x14ac:dyDescent="0.25">
      <c r="A20" s="1" t="s">
        <v>65</v>
      </c>
      <c r="B20">
        <v>20</v>
      </c>
      <c r="C20">
        <v>2.2000000000000002</v>
      </c>
      <c r="D20" s="2">
        <v>0.95</v>
      </c>
      <c r="E20" s="2">
        <v>0.6</v>
      </c>
      <c r="F20" s="2">
        <v>0.4</v>
      </c>
      <c r="G20" s="2">
        <v>0.2</v>
      </c>
      <c r="H20" s="2">
        <v>0.05</v>
      </c>
      <c r="I20" s="2">
        <v>0</v>
      </c>
      <c r="J20" s="2">
        <v>0.4</v>
      </c>
      <c r="K20" s="2">
        <v>0.2</v>
      </c>
      <c r="L20" s="2">
        <v>0.45</v>
      </c>
      <c r="M20" s="2">
        <v>0.15</v>
      </c>
      <c r="N20" s="2">
        <v>0.4</v>
      </c>
    </row>
    <row r="21" spans="1:14" x14ac:dyDescent="0.25">
      <c r="A21" s="1" t="s">
        <v>66</v>
      </c>
      <c r="B21">
        <v>19</v>
      </c>
      <c r="C21">
        <v>2.16</v>
      </c>
      <c r="D21" s="2">
        <v>0.95</v>
      </c>
      <c r="E21" s="2">
        <v>0.74</v>
      </c>
      <c r="F21" s="2">
        <v>0.32</v>
      </c>
      <c r="G21" s="2">
        <v>0.16</v>
      </c>
      <c r="H21" s="2">
        <v>0</v>
      </c>
      <c r="I21" s="2">
        <v>0</v>
      </c>
      <c r="J21" s="2">
        <v>0.32</v>
      </c>
      <c r="K21" s="2">
        <v>0.26</v>
      </c>
      <c r="L21" s="2">
        <v>0.47</v>
      </c>
      <c r="M21" s="2">
        <v>0.21</v>
      </c>
      <c r="N21" s="2">
        <v>0.42</v>
      </c>
    </row>
    <row r="22" spans="1:14" x14ac:dyDescent="0.25">
      <c r="A22" s="1" t="s">
        <v>67</v>
      </c>
      <c r="B22">
        <v>20</v>
      </c>
      <c r="C22">
        <v>2.0499999999999998</v>
      </c>
      <c r="D22" s="2">
        <v>0.9</v>
      </c>
      <c r="E22" s="2">
        <v>0.55000000000000004</v>
      </c>
      <c r="F22" s="2">
        <v>0.4</v>
      </c>
      <c r="G22" s="2">
        <v>0.15</v>
      </c>
      <c r="H22" s="2">
        <v>0.05</v>
      </c>
      <c r="I22" s="2">
        <v>0</v>
      </c>
      <c r="J22" s="2">
        <v>0.35</v>
      </c>
      <c r="K22" s="2">
        <v>0.4</v>
      </c>
      <c r="L22" s="2">
        <v>0.35</v>
      </c>
      <c r="M22" s="2">
        <v>0.3</v>
      </c>
      <c r="N22" s="2">
        <v>0.25</v>
      </c>
    </row>
    <row r="23" spans="1:14" x14ac:dyDescent="0.25">
      <c r="A23" s="1" t="s">
        <v>68</v>
      </c>
      <c r="B23">
        <v>18</v>
      </c>
      <c r="C23">
        <v>2</v>
      </c>
      <c r="D23" s="2">
        <v>0.83</v>
      </c>
      <c r="E23" s="2">
        <v>0.61</v>
      </c>
      <c r="F23" s="2">
        <v>0.33</v>
      </c>
      <c r="G23" s="2">
        <v>0.17</v>
      </c>
      <c r="H23" s="2">
        <v>0.06</v>
      </c>
      <c r="I23" s="2">
        <v>0</v>
      </c>
      <c r="J23" s="2">
        <v>0.33</v>
      </c>
      <c r="K23" s="2">
        <v>0.56000000000000005</v>
      </c>
      <c r="L23" s="2">
        <v>0.28000000000000003</v>
      </c>
      <c r="M23" s="2">
        <v>0.39</v>
      </c>
      <c r="N23" s="2">
        <v>0.11</v>
      </c>
    </row>
    <row r="24" spans="1:14" x14ac:dyDescent="0.25">
      <c r="A24" s="1" t="s">
        <v>69</v>
      </c>
      <c r="B24">
        <v>19</v>
      </c>
      <c r="C24">
        <v>1.95</v>
      </c>
      <c r="D24" s="2">
        <v>0.89</v>
      </c>
      <c r="E24" s="2">
        <v>0.57999999999999996</v>
      </c>
      <c r="F24" s="2">
        <v>0.21</v>
      </c>
      <c r="G24" s="2">
        <v>0.16</v>
      </c>
      <c r="H24" s="2">
        <v>0.11</v>
      </c>
      <c r="I24" s="2">
        <v>0</v>
      </c>
      <c r="J24" s="2">
        <v>0.42</v>
      </c>
      <c r="K24" s="2">
        <v>0.26</v>
      </c>
      <c r="L24" s="2">
        <v>0.42</v>
      </c>
      <c r="M24" s="2">
        <v>0.16</v>
      </c>
      <c r="N24" s="2">
        <v>0.32</v>
      </c>
    </row>
    <row r="25" spans="1:14" x14ac:dyDescent="0.25">
      <c r="A25" s="1" t="s">
        <v>70</v>
      </c>
      <c r="B25">
        <v>19</v>
      </c>
      <c r="C25">
        <v>1.89</v>
      </c>
      <c r="D25" s="2">
        <v>0.89</v>
      </c>
      <c r="E25" s="2">
        <v>0.68</v>
      </c>
      <c r="F25" s="2">
        <v>0.26</v>
      </c>
      <c r="G25" s="2">
        <v>0.05</v>
      </c>
      <c r="H25" s="2">
        <v>0</v>
      </c>
      <c r="I25" s="2">
        <v>0</v>
      </c>
      <c r="J25" s="2">
        <v>0.47</v>
      </c>
      <c r="K25" s="2">
        <v>0.42</v>
      </c>
      <c r="L25" s="2">
        <v>0.21</v>
      </c>
      <c r="M25" s="2">
        <v>0.32</v>
      </c>
      <c r="N25" s="2">
        <v>0.11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4992B-015A-49DC-9B89-B7377062E00C}">
  <dimension ref="A1:N25"/>
  <sheetViews>
    <sheetView workbookViewId="0">
      <selection activeCell="N21" sqref="D2:N2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18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 t="s">
        <v>53</v>
      </c>
      <c r="B2">
        <v>19</v>
      </c>
      <c r="C2">
        <v>3.42</v>
      </c>
      <c r="D2" s="2">
        <v>1</v>
      </c>
      <c r="E2" s="2">
        <v>0.89</v>
      </c>
      <c r="F2" s="2">
        <v>0.74</v>
      </c>
      <c r="G2" s="2">
        <v>0.42</v>
      </c>
      <c r="H2" s="2">
        <v>0.21</v>
      </c>
      <c r="I2" s="2">
        <v>0.05</v>
      </c>
      <c r="J2" s="2">
        <v>0.63</v>
      </c>
      <c r="K2" s="2">
        <v>0.05</v>
      </c>
      <c r="L2" s="2">
        <v>0.32</v>
      </c>
      <c r="M2" s="2">
        <v>0.05</v>
      </c>
      <c r="N2" s="2">
        <v>0.32</v>
      </c>
    </row>
    <row r="3" spans="1:14" x14ac:dyDescent="0.25">
      <c r="A3" s="1" t="s">
        <v>48</v>
      </c>
      <c r="B3">
        <v>18</v>
      </c>
      <c r="C3">
        <v>3.39</v>
      </c>
      <c r="D3" s="2">
        <v>1</v>
      </c>
      <c r="E3" s="2">
        <v>0.72</v>
      </c>
      <c r="F3" s="2">
        <v>0.5</v>
      </c>
      <c r="G3" s="2">
        <v>0.44</v>
      </c>
      <c r="H3" s="2">
        <v>0.39</v>
      </c>
      <c r="I3" s="2">
        <v>0.22</v>
      </c>
      <c r="J3" s="2">
        <v>0.56000000000000005</v>
      </c>
      <c r="K3" s="2">
        <v>0.33</v>
      </c>
      <c r="L3" s="2">
        <v>0.11</v>
      </c>
      <c r="M3" s="2">
        <v>0.33</v>
      </c>
      <c r="N3" s="2">
        <v>0.11</v>
      </c>
    </row>
    <row r="4" spans="1:14" x14ac:dyDescent="0.25">
      <c r="A4" s="1" t="s">
        <v>65</v>
      </c>
      <c r="B4">
        <v>18</v>
      </c>
      <c r="C4">
        <v>3.17</v>
      </c>
      <c r="D4" s="2">
        <v>1</v>
      </c>
      <c r="E4" s="2">
        <v>0.89</v>
      </c>
      <c r="F4" s="2">
        <v>0.72</v>
      </c>
      <c r="G4" s="2">
        <v>0.28000000000000003</v>
      </c>
      <c r="H4" s="2">
        <v>0.17</v>
      </c>
      <c r="I4" s="2">
        <v>0.11</v>
      </c>
      <c r="J4" s="2">
        <v>0.67</v>
      </c>
      <c r="K4" s="2">
        <v>0.11</v>
      </c>
      <c r="L4" s="2">
        <v>0.22</v>
      </c>
      <c r="M4" s="2">
        <v>0.11</v>
      </c>
      <c r="N4" s="2">
        <v>0.22</v>
      </c>
    </row>
    <row r="5" spans="1:14" x14ac:dyDescent="0.25">
      <c r="A5" s="1" t="s">
        <v>56</v>
      </c>
      <c r="B5">
        <v>20</v>
      </c>
      <c r="C5">
        <v>3.15</v>
      </c>
      <c r="D5" s="2">
        <v>1</v>
      </c>
      <c r="E5" s="2">
        <v>0.9</v>
      </c>
      <c r="F5" s="2">
        <v>0.7</v>
      </c>
      <c r="G5" s="2">
        <v>0.35</v>
      </c>
      <c r="H5" s="2">
        <v>0.05</v>
      </c>
      <c r="I5" s="2">
        <v>0.05</v>
      </c>
      <c r="J5" s="2">
        <v>0.4</v>
      </c>
      <c r="K5" s="2">
        <v>0</v>
      </c>
      <c r="L5" s="2">
        <v>0.6</v>
      </c>
      <c r="M5" s="2">
        <v>0</v>
      </c>
      <c r="N5" s="2">
        <v>0.6</v>
      </c>
    </row>
    <row r="6" spans="1:14" x14ac:dyDescent="0.25">
      <c r="A6" s="1" t="s">
        <v>62</v>
      </c>
      <c r="B6">
        <v>18</v>
      </c>
      <c r="C6">
        <v>3</v>
      </c>
      <c r="D6" s="2">
        <v>1</v>
      </c>
      <c r="E6" s="2">
        <v>0.83</v>
      </c>
      <c r="F6" s="2">
        <v>0.72</v>
      </c>
      <c r="G6" s="2">
        <v>0.22</v>
      </c>
      <c r="H6" s="2">
        <v>0.17</v>
      </c>
      <c r="I6" s="2">
        <v>0.06</v>
      </c>
      <c r="J6" s="2">
        <v>0.72</v>
      </c>
      <c r="K6" s="2">
        <v>0.11</v>
      </c>
      <c r="L6" s="2">
        <v>0.17</v>
      </c>
      <c r="M6" s="2">
        <v>0.11</v>
      </c>
      <c r="N6" s="2">
        <v>0.17</v>
      </c>
    </row>
    <row r="7" spans="1:14" x14ac:dyDescent="0.25">
      <c r="A7" s="1" t="s">
        <v>47</v>
      </c>
      <c r="B7">
        <v>19</v>
      </c>
      <c r="C7">
        <v>2.89</v>
      </c>
      <c r="D7" s="2">
        <v>0.95</v>
      </c>
      <c r="E7" s="2">
        <v>0.74</v>
      </c>
      <c r="F7" s="2">
        <v>0.63</v>
      </c>
      <c r="G7" s="2">
        <v>0.37</v>
      </c>
      <c r="H7" s="2">
        <v>0.21</v>
      </c>
      <c r="I7" s="2">
        <v>0</v>
      </c>
      <c r="J7" s="2">
        <v>0.53</v>
      </c>
      <c r="K7" s="2">
        <v>0.11</v>
      </c>
      <c r="L7" s="2">
        <v>0.42</v>
      </c>
      <c r="M7" s="2">
        <v>0.05</v>
      </c>
      <c r="N7" s="2">
        <v>0.37</v>
      </c>
    </row>
    <row r="8" spans="1:14" x14ac:dyDescent="0.25">
      <c r="A8" s="1" t="s">
        <v>60</v>
      </c>
      <c r="B8">
        <v>20</v>
      </c>
      <c r="C8">
        <v>2.7</v>
      </c>
      <c r="D8" s="2">
        <v>0.85</v>
      </c>
      <c r="E8" s="2">
        <v>0.75</v>
      </c>
      <c r="F8" s="2">
        <v>0.5</v>
      </c>
      <c r="G8" s="2">
        <v>0.35</v>
      </c>
      <c r="H8" s="2">
        <v>0.1</v>
      </c>
      <c r="I8" s="2">
        <v>0.05</v>
      </c>
      <c r="J8" s="2">
        <v>0.45</v>
      </c>
      <c r="K8" s="2">
        <v>0.3</v>
      </c>
      <c r="L8" s="2">
        <v>0.4</v>
      </c>
      <c r="M8" s="2">
        <v>0.15</v>
      </c>
      <c r="N8" s="2">
        <v>0.25</v>
      </c>
    </row>
    <row r="9" spans="1:14" x14ac:dyDescent="0.25">
      <c r="A9" s="1" t="s">
        <v>63</v>
      </c>
      <c r="B9">
        <v>19</v>
      </c>
      <c r="C9">
        <v>2.63</v>
      </c>
      <c r="D9" s="2">
        <v>0.89</v>
      </c>
      <c r="E9" s="2">
        <v>0.74</v>
      </c>
      <c r="F9" s="2">
        <v>0.53</v>
      </c>
      <c r="G9" s="2">
        <v>0.32</v>
      </c>
      <c r="H9" s="2">
        <v>0.11</v>
      </c>
      <c r="I9" s="2">
        <v>0.05</v>
      </c>
      <c r="J9" s="2">
        <v>0.42</v>
      </c>
      <c r="K9" s="2">
        <v>0.26</v>
      </c>
      <c r="L9" s="2">
        <v>0.42</v>
      </c>
      <c r="M9" s="2">
        <v>0.16</v>
      </c>
      <c r="N9" s="2">
        <v>0.32</v>
      </c>
    </row>
    <row r="10" spans="1:14" x14ac:dyDescent="0.25">
      <c r="A10" s="1" t="s">
        <v>61</v>
      </c>
      <c r="B10">
        <v>18</v>
      </c>
      <c r="C10">
        <v>2.61</v>
      </c>
      <c r="D10" s="2">
        <v>0.94</v>
      </c>
      <c r="E10" s="2">
        <v>0.72</v>
      </c>
      <c r="F10" s="2">
        <v>0.44</v>
      </c>
      <c r="G10" s="2">
        <v>0.33</v>
      </c>
      <c r="H10" s="2">
        <v>0.17</v>
      </c>
      <c r="I10" s="2">
        <v>0</v>
      </c>
      <c r="J10" s="2">
        <v>0.56000000000000005</v>
      </c>
      <c r="K10" s="2">
        <v>0.17</v>
      </c>
      <c r="L10" s="2">
        <v>0.33</v>
      </c>
      <c r="M10" s="2">
        <v>0.11</v>
      </c>
      <c r="N10" s="2">
        <v>0.28000000000000003</v>
      </c>
    </row>
    <row r="11" spans="1:14" x14ac:dyDescent="0.25">
      <c r="A11" s="1" t="s">
        <v>51</v>
      </c>
      <c r="B11">
        <v>19</v>
      </c>
      <c r="C11">
        <v>2.4700000000000002</v>
      </c>
      <c r="D11" s="2">
        <v>0.95</v>
      </c>
      <c r="E11" s="2">
        <v>0.79</v>
      </c>
      <c r="F11" s="2">
        <v>0.47</v>
      </c>
      <c r="G11" s="2">
        <v>0.21</v>
      </c>
      <c r="H11" s="2">
        <v>0.05</v>
      </c>
      <c r="I11" s="2">
        <v>0</v>
      </c>
      <c r="J11" s="2">
        <v>0.42</v>
      </c>
      <c r="K11" s="2">
        <v>0.37</v>
      </c>
      <c r="L11" s="2">
        <v>0.26</v>
      </c>
      <c r="M11" s="2">
        <v>0.32</v>
      </c>
      <c r="N11" s="2">
        <v>0.21</v>
      </c>
    </row>
    <row r="12" spans="1:14" x14ac:dyDescent="0.25">
      <c r="A12" s="1" t="s">
        <v>67</v>
      </c>
      <c r="B12">
        <v>17</v>
      </c>
      <c r="C12">
        <v>2.4700000000000002</v>
      </c>
      <c r="D12" s="2">
        <v>1</v>
      </c>
      <c r="E12" s="2">
        <v>0.76</v>
      </c>
      <c r="F12" s="2">
        <v>0.41</v>
      </c>
      <c r="G12" s="2">
        <v>0.18</v>
      </c>
      <c r="H12" s="2">
        <v>0.12</v>
      </c>
      <c r="I12" s="2">
        <v>0</v>
      </c>
      <c r="J12" s="2">
        <v>0.76</v>
      </c>
      <c r="K12" s="2">
        <v>0.12</v>
      </c>
      <c r="L12" s="2">
        <v>0.12</v>
      </c>
      <c r="M12" s="2">
        <v>0.12</v>
      </c>
      <c r="N12" s="2">
        <v>0.12</v>
      </c>
    </row>
    <row r="13" spans="1:14" x14ac:dyDescent="0.25">
      <c r="A13" s="1" t="s">
        <v>59</v>
      </c>
      <c r="B13">
        <v>20</v>
      </c>
      <c r="C13">
        <v>2.4</v>
      </c>
      <c r="D13" s="2">
        <v>0.8</v>
      </c>
      <c r="E13" s="2">
        <v>0.65</v>
      </c>
      <c r="F13" s="2">
        <v>0.45</v>
      </c>
      <c r="G13" s="2">
        <v>0.35</v>
      </c>
      <c r="H13" s="2">
        <v>0.15</v>
      </c>
      <c r="I13" s="2">
        <v>0</v>
      </c>
      <c r="J13" s="2">
        <v>0.45</v>
      </c>
      <c r="K13" s="2">
        <v>0.35</v>
      </c>
      <c r="L13" s="2">
        <v>0.4</v>
      </c>
      <c r="M13" s="2">
        <v>0.15</v>
      </c>
      <c r="N13" s="2">
        <v>0.2</v>
      </c>
    </row>
    <row r="14" spans="1:14" x14ac:dyDescent="0.25">
      <c r="A14" s="1" t="s">
        <v>69</v>
      </c>
      <c r="B14">
        <v>19</v>
      </c>
      <c r="C14">
        <v>2.37</v>
      </c>
      <c r="D14" s="2">
        <v>0.95</v>
      </c>
      <c r="E14" s="2">
        <v>0.79</v>
      </c>
      <c r="F14" s="2">
        <v>0.47</v>
      </c>
      <c r="G14" s="2">
        <v>0.11</v>
      </c>
      <c r="H14" s="2">
        <v>0.05</v>
      </c>
      <c r="I14" s="2">
        <v>0</v>
      </c>
      <c r="J14" s="2">
        <v>0.47</v>
      </c>
      <c r="K14" s="2">
        <v>0.11</v>
      </c>
      <c r="L14" s="2">
        <v>0.47</v>
      </c>
      <c r="M14" s="2">
        <v>0.05</v>
      </c>
      <c r="N14" s="2">
        <v>0.42</v>
      </c>
    </row>
    <row r="15" spans="1:14" x14ac:dyDescent="0.25">
      <c r="A15" s="1" t="s">
        <v>58</v>
      </c>
      <c r="B15">
        <v>20</v>
      </c>
      <c r="C15">
        <v>2.35</v>
      </c>
      <c r="D15" s="2">
        <v>0.85</v>
      </c>
      <c r="E15" s="2">
        <v>0.7</v>
      </c>
      <c r="F15" s="2">
        <v>0.45</v>
      </c>
      <c r="G15" s="2">
        <v>0.15</v>
      </c>
      <c r="H15" s="2">
        <v>0.1</v>
      </c>
      <c r="I15" s="2">
        <v>0.05</v>
      </c>
      <c r="J15" s="2">
        <v>0.5</v>
      </c>
      <c r="K15" s="2">
        <v>0.3</v>
      </c>
      <c r="L15" s="2">
        <v>0.35</v>
      </c>
      <c r="M15" s="2">
        <v>0.15</v>
      </c>
      <c r="N15" s="2">
        <v>0.2</v>
      </c>
    </row>
    <row r="16" spans="1:14" x14ac:dyDescent="0.25">
      <c r="A16" s="1" t="s">
        <v>54</v>
      </c>
      <c r="B16">
        <v>19</v>
      </c>
      <c r="C16">
        <v>2.3199999999999998</v>
      </c>
      <c r="D16" s="2">
        <v>0.95</v>
      </c>
      <c r="E16" s="2">
        <v>0.74</v>
      </c>
      <c r="F16" s="2">
        <v>0.47</v>
      </c>
      <c r="G16" s="2">
        <v>0.16</v>
      </c>
      <c r="H16" s="2">
        <v>0</v>
      </c>
      <c r="I16" s="2">
        <v>0</v>
      </c>
      <c r="J16" s="2">
        <v>0.57999999999999996</v>
      </c>
      <c r="K16" s="2">
        <v>0.26</v>
      </c>
      <c r="L16" s="2">
        <v>0.21</v>
      </c>
      <c r="M16" s="2">
        <v>0.21</v>
      </c>
      <c r="N16" s="2">
        <v>0.16</v>
      </c>
    </row>
    <row r="17" spans="1:14" x14ac:dyDescent="0.25">
      <c r="A17" s="1" t="s">
        <v>55</v>
      </c>
      <c r="B17">
        <v>19</v>
      </c>
      <c r="C17">
        <v>2.2599999999999998</v>
      </c>
      <c r="D17" s="2">
        <v>0.84</v>
      </c>
      <c r="E17" s="2">
        <v>0.74</v>
      </c>
      <c r="F17" s="2">
        <v>0.37</v>
      </c>
      <c r="G17" s="2">
        <v>0.21</v>
      </c>
      <c r="H17" s="2">
        <v>0.11</v>
      </c>
      <c r="I17" s="2">
        <v>0</v>
      </c>
      <c r="J17" s="2">
        <v>0.47</v>
      </c>
      <c r="K17" s="2">
        <v>0.32</v>
      </c>
      <c r="L17" s="2">
        <v>0.37</v>
      </c>
      <c r="M17" s="2">
        <v>0.16</v>
      </c>
      <c r="N17" s="2">
        <v>0.21</v>
      </c>
    </row>
    <row r="18" spans="1:14" x14ac:dyDescent="0.25">
      <c r="A18" s="1" t="s">
        <v>52</v>
      </c>
      <c r="B18">
        <v>17</v>
      </c>
      <c r="C18">
        <v>2.1800000000000002</v>
      </c>
      <c r="D18" s="2">
        <v>0.88</v>
      </c>
      <c r="E18" s="2">
        <v>0.76</v>
      </c>
      <c r="F18" s="2">
        <v>0.35</v>
      </c>
      <c r="G18" s="2">
        <v>0.12</v>
      </c>
      <c r="H18" s="2">
        <v>0.06</v>
      </c>
      <c r="I18" s="2">
        <v>0</v>
      </c>
      <c r="J18" s="2">
        <v>0.53</v>
      </c>
      <c r="K18" s="2">
        <v>0.35</v>
      </c>
      <c r="L18" s="2">
        <v>0.24</v>
      </c>
      <c r="M18" s="2">
        <v>0.24</v>
      </c>
      <c r="N18" s="2">
        <v>0.12</v>
      </c>
    </row>
    <row r="19" spans="1:14" x14ac:dyDescent="0.25">
      <c r="A19" s="1" t="s">
        <v>68</v>
      </c>
      <c r="B19">
        <v>20</v>
      </c>
      <c r="C19">
        <v>2.1</v>
      </c>
      <c r="D19" s="2">
        <v>0.9</v>
      </c>
      <c r="E19" s="2">
        <v>0.65</v>
      </c>
      <c r="F19" s="2">
        <v>0.4</v>
      </c>
      <c r="G19" s="2">
        <v>0.15</v>
      </c>
      <c r="H19" s="2">
        <v>0</v>
      </c>
      <c r="I19" s="2">
        <v>0</v>
      </c>
      <c r="J19" s="2">
        <v>0.35</v>
      </c>
      <c r="K19" s="2">
        <v>0.25</v>
      </c>
      <c r="L19" s="2">
        <v>0.5</v>
      </c>
      <c r="M19" s="2">
        <v>0.15</v>
      </c>
      <c r="N19" s="2">
        <v>0.4</v>
      </c>
    </row>
    <row r="20" spans="1:14" x14ac:dyDescent="0.25">
      <c r="A20" s="1" t="s">
        <v>49</v>
      </c>
      <c r="B20">
        <v>18</v>
      </c>
      <c r="C20">
        <v>2.06</v>
      </c>
      <c r="D20" s="2">
        <v>0.89</v>
      </c>
      <c r="E20" s="2">
        <v>0.61</v>
      </c>
      <c r="F20" s="2">
        <v>0.33</v>
      </c>
      <c r="G20" s="2">
        <v>0.11</v>
      </c>
      <c r="H20" s="2">
        <v>0.11</v>
      </c>
      <c r="I20" s="2">
        <v>0</v>
      </c>
      <c r="J20" s="2">
        <v>0.39</v>
      </c>
      <c r="K20" s="2">
        <v>0.56000000000000005</v>
      </c>
      <c r="L20" s="2">
        <v>0.17</v>
      </c>
      <c r="M20" s="2">
        <v>0.44</v>
      </c>
      <c r="N20" s="2">
        <v>0.06</v>
      </c>
    </row>
    <row r="21" spans="1:14" x14ac:dyDescent="0.25">
      <c r="A21" s="1" t="s">
        <v>70</v>
      </c>
      <c r="B21">
        <v>19</v>
      </c>
      <c r="C21">
        <v>2.0499999999999998</v>
      </c>
      <c r="D21" s="2">
        <v>0.89</v>
      </c>
      <c r="E21" s="2">
        <v>0.63</v>
      </c>
      <c r="F21" s="2">
        <v>0.37</v>
      </c>
      <c r="G21" s="2">
        <v>0.11</v>
      </c>
      <c r="H21" s="2">
        <v>0.05</v>
      </c>
      <c r="I21" s="2">
        <v>0</v>
      </c>
      <c r="J21" s="2">
        <v>0.53</v>
      </c>
      <c r="K21" s="2">
        <v>0.26</v>
      </c>
      <c r="L21" s="2">
        <v>0.32</v>
      </c>
      <c r="M21" s="2">
        <v>0.16</v>
      </c>
      <c r="N21" s="2">
        <v>0.21</v>
      </c>
    </row>
    <row r="22" spans="1:14" x14ac:dyDescent="0.25">
      <c r="A22" s="1" t="s">
        <v>64</v>
      </c>
      <c r="B22">
        <v>20</v>
      </c>
      <c r="C22">
        <v>2</v>
      </c>
      <c r="D22" s="2">
        <v>0.85</v>
      </c>
      <c r="E22" s="2">
        <v>0.6</v>
      </c>
      <c r="F22" s="2">
        <v>0.35</v>
      </c>
      <c r="G22" s="2">
        <v>0.15</v>
      </c>
      <c r="H22" s="2">
        <v>0.05</v>
      </c>
      <c r="I22" s="2">
        <v>0</v>
      </c>
      <c r="J22" s="2">
        <v>0.45</v>
      </c>
      <c r="K22" s="2">
        <v>0.2</v>
      </c>
      <c r="L22" s="2">
        <v>0.5</v>
      </c>
      <c r="M22" s="2">
        <v>0.05</v>
      </c>
      <c r="N22" s="2">
        <v>0.35</v>
      </c>
    </row>
    <row r="23" spans="1:14" x14ac:dyDescent="0.25">
      <c r="A23" s="1" t="s">
        <v>57</v>
      </c>
      <c r="B23">
        <v>20</v>
      </c>
      <c r="C23">
        <v>1.95</v>
      </c>
      <c r="D23" s="2">
        <v>0.8</v>
      </c>
      <c r="E23" s="2">
        <v>0.55000000000000004</v>
      </c>
      <c r="F23" s="2">
        <v>0.4</v>
      </c>
      <c r="G23" s="2">
        <v>0.15</v>
      </c>
      <c r="H23" s="2">
        <v>0.05</v>
      </c>
      <c r="I23" s="2">
        <v>0</v>
      </c>
      <c r="J23" s="2">
        <v>0.35</v>
      </c>
      <c r="K23" s="2">
        <v>0.35</v>
      </c>
      <c r="L23" s="2">
        <v>0.5</v>
      </c>
      <c r="M23" s="2">
        <v>0.15</v>
      </c>
      <c r="N23" s="2">
        <v>0.3</v>
      </c>
    </row>
    <row r="24" spans="1:14" x14ac:dyDescent="0.25">
      <c r="A24" s="1" t="s">
        <v>66</v>
      </c>
      <c r="B24">
        <v>20</v>
      </c>
      <c r="C24">
        <v>1.8</v>
      </c>
      <c r="D24" s="2">
        <v>0.85</v>
      </c>
      <c r="E24" s="2">
        <v>0.6</v>
      </c>
      <c r="F24" s="2">
        <v>0.2</v>
      </c>
      <c r="G24" s="2">
        <v>0.1</v>
      </c>
      <c r="H24" s="2">
        <v>0.05</v>
      </c>
      <c r="I24" s="2">
        <v>0</v>
      </c>
      <c r="J24" s="2">
        <v>0.25</v>
      </c>
      <c r="K24" s="2">
        <v>0.4</v>
      </c>
      <c r="L24" s="2">
        <v>0.5</v>
      </c>
      <c r="M24" s="2">
        <v>0.25</v>
      </c>
      <c r="N24" s="2">
        <v>0.35</v>
      </c>
    </row>
    <row r="25" spans="1:14" x14ac:dyDescent="0.25">
      <c r="A25" s="1" t="s">
        <v>50</v>
      </c>
      <c r="B25">
        <v>19</v>
      </c>
      <c r="C25">
        <v>1.68</v>
      </c>
      <c r="D25" s="2">
        <v>0.84</v>
      </c>
      <c r="E25" s="2">
        <v>0.53</v>
      </c>
      <c r="F25" s="2">
        <v>0.21</v>
      </c>
      <c r="G25" s="2">
        <v>0.05</v>
      </c>
      <c r="H25" s="2">
        <v>0.05</v>
      </c>
      <c r="I25" s="2">
        <v>0</v>
      </c>
      <c r="J25" s="2">
        <v>0.37</v>
      </c>
      <c r="K25" s="2">
        <v>0.32</v>
      </c>
      <c r="L25" s="2">
        <v>0.47</v>
      </c>
      <c r="M25" s="2">
        <v>0.16</v>
      </c>
      <c r="N25" s="2">
        <v>0.32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5051A-4FFD-4580-B2E5-E0D96772A79A}">
  <dimension ref="A1:K26"/>
  <sheetViews>
    <sheetView topLeftCell="A7" workbookViewId="0"/>
  </sheetViews>
  <sheetFormatPr defaultRowHeight="15" x14ac:dyDescent="0.25"/>
  <cols>
    <col min="1" max="1" width="15.710937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20</v>
      </c>
      <c r="C1" t="s">
        <v>21</v>
      </c>
      <c r="D1" t="s">
        <v>22</v>
      </c>
      <c r="E1" t="s">
        <v>23</v>
      </c>
      <c r="F1" t="s">
        <v>24</v>
      </c>
      <c r="G1" t="s">
        <v>25</v>
      </c>
      <c r="H1" t="s">
        <v>26</v>
      </c>
      <c r="I1" t="s">
        <v>27</v>
      </c>
      <c r="J1" t="s">
        <v>28</v>
      </c>
      <c r="K1" t="s">
        <v>29</v>
      </c>
    </row>
    <row r="2" spans="1:11" x14ac:dyDescent="0.25">
      <c r="A2" s="1" t="s">
        <v>69</v>
      </c>
      <c r="B2">
        <v>8</v>
      </c>
      <c r="C2">
        <v>34</v>
      </c>
      <c r="D2">
        <v>3</v>
      </c>
      <c r="E2">
        <v>1</v>
      </c>
      <c r="F2">
        <v>2</v>
      </c>
      <c r="G2">
        <v>0</v>
      </c>
      <c r="H2">
        <v>2</v>
      </c>
      <c r="I2">
        <v>0</v>
      </c>
      <c r="J2">
        <v>0.75</v>
      </c>
      <c r="K2">
        <v>0.25</v>
      </c>
    </row>
    <row r="3" spans="1:11" x14ac:dyDescent="0.25">
      <c r="A3" s="1" t="s">
        <v>60</v>
      </c>
      <c r="B3">
        <v>9</v>
      </c>
      <c r="C3">
        <v>36</v>
      </c>
      <c r="D3">
        <v>2</v>
      </c>
      <c r="E3">
        <v>2</v>
      </c>
      <c r="F3">
        <v>2</v>
      </c>
      <c r="G3">
        <v>1</v>
      </c>
      <c r="H3">
        <v>1</v>
      </c>
      <c r="I3">
        <v>1</v>
      </c>
      <c r="J3">
        <v>0.67</v>
      </c>
      <c r="K3">
        <v>0.33</v>
      </c>
    </row>
    <row r="4" spans="1:11" x14ac:dyDescent="0.25">
      <c r="A4" s="1" t="s">
        <v>50</v>
      </c>
      <c r="B4">
        <v>12</v>
      </c>
      <c r="C4">
        <v>42</v>
      </c>
      <c r="D4">
        <v>1</v>
      </c>
      <c r="E4">
        <v>4</v>
      </c>
      <c r="F4">
        <v>2</v>
      </c>
      <c r="G4">
        <v>1</v>
      </c>
      <c r="H4">
        <v>2</v>
      </c>
      <c r="I4">
        <v>2</v>
      </c>
      <c r="J4">
        <v>0.57999999999999996</v>
      </c>
      <c r="K4">
        <v>0.42</v>
      </c>
    </row>
    <row r="5" spans="1:11" x14ac:dyDescent="0.25">
      <c r="A5" s="1" t="s">
        <v>67</v>
      </c>
      <c r="B5">
        <v>9</v>
      </c>
      <c r="C5">
        <v>31</v>
      </c>
      <c r="D5">
        <v>2</v>
      </c>
      <c r="E5">
        <v>1</v>
      </c>
      <c r="F5">
        <v>4</v>
      </c>
      <c r="G5">
        <v>2</v>
      </c>
      <c r="H5">
        <v>0</v>
      </c>
      <c r="I5">
        <v>0</v>
      </c>
      <c r="J5">
        <v>0.78</v>
      </c>
      <c r="K5">
        <v>0.22</v>
      </c>
    </row>
    <row r="6" spans="1:11" x14ac:dyDescent="0.25">
      <c r="A6" s="1" t="s">
        <v>49</v>
      </c>
      <c r="B6">
        <v>12</v>
      </c>
      <c r="C6">
        <v>19</v>
      </c>
      <c r="D6">
        <v>6</v>
      </c>
      <c r="E6">
        <v>4</v>
      </c>
      <c r="F6">
        <v>2</v>
      </c>
      <c r="G6">
        <v>0</v>
      </c>
      <c r="H6">
        <v>0</v>
      </c>
      <c r="I6">
        <v>0</v>
      </c>
      <c r="J6">
        <v>1</v>
      </c>
      <c r="K6">
        <v>0</v>
      </c>
    </row>
    <row r="7" spans="1:11" x14ac:dyDescent="0.25">
      <c r="A7" s="1" t="s">
        <v>53</v>
      </c>
      <c r="B7">
        <v>12</v>
      </c>
      <c r="C7">
        <v>27</v>
      </c>
      <c r="D7">
        <v>4</v>
      </c>
      <c r="E7">
        <v>2</v>
      </c>
      <c r="F7">
        <v>5</v>
      </c>
      <c r="G7">
        <v>1</v>
      </c>
      <c r="H7">
        <v>0</v>
      </c>
      <c r="I7">
        <v>0</v>
      </c>
      <c r="J7">
        <v>0.92</v>
      </c>
      <c r="K7">
        <v>0.08</v>
      </c>
    </row>
    <row r="8" spans="1:11" x14ac:dyDescent="0.25">
      <c r="A8" s="1" t="s">
        <v>65</v>
      </c>
      <c r="B8">
        <v>7</v>
      </c>
      <c r="C8">
        <v>46</v>
      </c>
      <c r="D8">
        <v>2</v>
      </c>
      <c r="E8">
        <v>0</v>
      </c>
      <c r="F8">
        <v>1</v>
      </c>
      <c r="G8">
        <v>1</v>
      </c>
      <c r="H8">
        <v>2</v>
      </c>
      <c r="I8">
        <v>1</v>
      </c>
      <c r="J8">
        <v>0.43</v>
      </c>
      <c r="K8">
        <v>0.56999999999999995</v>
      </c>
    </row>
    <row r="9" spans="1:11" x14ac:dyDescent="0.25">
      <c r="A9" s="1" t="s">
        <v>61</v>
      </c>
      <c r="B9">
        <v>6</v>
      </c>
      <c r="C9">
        <v>54</v>
      </c>
      <c r="D9">
        <v>1</v>
      </c>
      <c r="E9">
        <v>1</v>
      </c>
      <c r="F9">
        <v>0</v>
      </c>
      <c r="G9">
        <v>1</v>
      </c>
      <c r="H9">
        <v>2</v>
      </c>
      <c r="I9">
        <v>1</v>
      </c>
      <c r="J9">
        <v>0.33</v>
      </c>
      <c r="K9">
        <v>0.67</v>
      </c>
    </row>
    <row r="10" spans="1:11" x14ac:dyDescent="0.25">
      <c r="A10" s="1" t="s">
        <v>64</v>
      </c>
      <c r="B10">
        <v>13</v>
      </c>
      <c r="C10">
        <v>36</v>
      </c>
      <c r="D10">
        <v>3</v>
      </c>
      <c r="E10">
        <v>3</v>
      </c>
      <c r="F10">
        <v>3</v>
      </c>
      <c r="G10">
        <v>2</v>
      </c>
      <c r="H10">
        <v>1</v>
      </c>
      <c r="I10">
        <v>1</v>
      </c>
      <c r="J10">
        <v>0.69</v>
      </c>
      <c r="K10">
        <v>0.31</v>
      </c>
    </row>
    <row r="11" spans="1:11" x14ac:dyDescent="0.25">
      <c r="A11" s="1" t="s">
        <v>48</v>
      </c>
      <c r="B11">
        <v>13</v>
      </c>
      <c r="C11">
        <v>21</v>
      </c>
      <c r="D11">
        <v>5</v>
      </c>
      <c r="E11">
        <v>7</v>
      </c>
      <c r="F11">
        <v>0</v>
      </c>
      <c r="G11">
        <v>1</v>
      </c>
      <c r="H11">
        <v>0</v>
      </c>
      <c r="I11">
        <v>0</v>
      </c>
      <c r="J11">
        <v>0.92</v>
      </c>
      <c r="K11">
        <v>0.08</v>
      </c>
    </row>
    <row r="12" spans="1:11" x14ac:dyDescent="0.25">
      <c r="A12" s="1" t="s">
        <v>58</v>
      </c>
      <c r="B12">
        <v>11</v>
      </c>
      <c r="C12">
        <v>35</v>
      </c>
      <c r="D12">
        <v>4</v>
      </c>
      <c r="E12">
        <v>2</v>
      </c>
      <c r="F12">
        <v>2</v>
      </c>
      <c r="G12">
        <v>0</v>
      </c>
      <c r="H12">
        <v>2</v>
      </c>
      <c r="I12">
        <v>1</v>
      </c>
      <c r="J12">
        <v>0.73</v>
      </c>
      <c r="K12">
        <v>0.27</v>
      </c>
    </row>
    <row r="13" spans="1:11" x14ac:dyDescent="0.25">
      <c r="A13" s="1" t="s">
        <v>66</v>
      </c>
      <c r="B13">
        <v>6</v>
      </c>
      <c r="C13">
        <v>24</v>
      </c>
      <c r="D13">
        <v>3</v>
      </c>
      <c r="E13">
        <v>2</v>
      </c>
      <c r="F13">
        <v>0</v>
      </c>
      <c r="G13">
        <v>0</v>
      </c>
      <c r="H13">
        <v>0</v>
      </c>
      <c r="I13">
        <v>1</v>
      </c>
      <c r="J13">
        <v>0.83</v>
      </c>
      <c r="K13">
        <v>0.17</v>
      </c>
    </row>
    <row r="14" spans="1:11" x14ac:dyDescent="0.25">
      <c r="A14" s="1" t="s">
        <v>51</v>
      </c>
      <c r="B14">
        <v>11</v>
      </c>
      <c r="C14">
        <v>30</v>
      </c>
      <c r="D14">
        <v>3</v>
      </c>
      <c r="E14">
        <v>4</v>
      </c>
      <c r="F14">
        <v>2</v>
      </c>
      <c r="G14">
        <v>1</v>
      </c>
      <c r="H14">
        <v>1</v>
      </c>
      <c r="I14">
        <v>0</v>
      </c>
      <c r="J14">
        <v>0.82</v>
      </c>
      <c r="K14">
        <v>0.18</v>
      </c>
    </row>
    <row r="15" spans="1:11" x14ac:dyDescent="0.25">
      <c r="A15" s="1" t="s">
        <v>55</v>
      </c>
      <c r="B15">
        <v>14</v>
      </c>
      <c r="C15">
        <v>29</v>
      </c>
      <c r="D15">
        <v>5</v>
      </c>
      <c r="E15">
        <v>4</v>
      </c>
      <c r="F15">
        <v>2</v>
      </c>
      <c r="G15">
        <v>2</v>
      </c>
      <c r="H15">
        <v>0</v>
      </c>
      <c r="I15">
        <v>1</v>
      </c>
      <c r="J15">
        <v>0.79</v>
      </c>
      <c r="K15">
        <v>0.21</v>
      </c>
    </row>
    <row r="16" spans="1:11" x14ac:dyDescent="0.25">
      <c r="A16" s="1" t="s">
        <v>70</v>
      </c>
      <c r="B16">
        <v>9</v>
      </c>
      <c r="C16">
        <v>54</v>
      </c>
      <c r="D16">
        <v>1</v>
      </c>
      <c r="E16">
        <v>1</v>
      </c>
      <c r="F16">
        <v>0</v>
      </c>
      <c r="G16">
        <v>1</v>
      </c>
      <c r="H16">
        <v>6</v>
      </c>
      <c r="I16">
        <v>0</v>
      </c>
      <c r="J16">
        <v>0.22</v>
      </c>
      <c r="K16">
        <v>0.78</v>
      </c>
    </row>
    <row r="17" spans="1:11" x14ac:dyDescent="0.25">
      <c r="A17" s="1" t="s">
        <v>52</v>
      </c>
      <c r="B17">
        <v>9</v>
      </c>
      <c r="C17">
        <v>34</v>
      </c>
      <c r="D17">
        <v>2</v>
      </c>
      <c r="E17">
        <v>2</v>
      </c>
      <c r="F17">
        <v>2</v>
      </c>
      <c r="G17">
        <v>2</v>
      </c>
      <c r="H17">
        <v>1</v>
      </c>
      <c r="I17">
        <v>0</v>
      </c>
      <c r="J17">
        <v>0.67</v>
      </c>
      <c r="K17">
        <v>0.33</v>
      </c>
    </row>
    <row r="18" spans="1:11" x14ac:dyDescent="0.25">
      <c r="A18" s="1" t="s">
        <v>56</v>
      </c>
      <c r="B18">
        <v>3</v>
      </c>
      <c r="C18">
        <v>24</v>
      </c>
      <c r="D18">
        <v>1</v>
      </c>
      <c r="E18">
        <v>1</v>
      </c>
      <c r="F18">
        <v>0</v>
      </c>
      <c r="G18">
        <v>1</v>
      </c>
      <c r="H18">
        <v>0</v>
      </c>
      <c r="I18">
        <v>0</v>
      </c>
      <c r="J18">
        <v>0.67</v>
      </c>
      <c r="K18">
        <v>0.33</v>
      </c>
    </row>
    <row r="19" spans="1:11" x14ac:dyDescent="0.25">
      <c r="A19" s="1" t="s">
        <v>57</v>
      </c>
      <c r="B19">
        <v>7</v>
      </c>
      <c r="C19">
        <v>24</v>
      </c>
      <c r="D19">
        <v>3</v>
      </c>
      <c r="E19">
        <v>2</v>
      </c>
      <c r="F19">
        <v>1</v>
      </c>
      <c r="G19">
        <v>1</v>
      </c>
      <c r="H19">
        <v>0</v>
      </c>
      <c r="I19">
        <v>0</v>
      </c>
      <c r="J19">
        <v>0.86</v>
      </c>
      <c r="K19">
        <v>0.14000000000000001</v>
      </c>
    </row>
    <row r="20" spans="1:11" x14ac:dyDescent="0.25">
      <c r="A20" s="1" t="s">
        <v>62</v>
      </c>
      <c r="B20">
        <v>13</v>
      </c>
      <c r="C20">
        <v>42</v>
      </c>
      <c r="D20">
        <v>3</v>
      </c>
      <c r="E20">
        <v>2</v>
      </c>
      <c r="F20">
        <v>4</v>
      </c>
      <c r="G20">
        <v>0</v>
      </c>
      <c r="H20">
        <v>1</v>
      </c>
      <c r="I20">
        <v>3</v>
      </c>
      <c r="J20">
        <v>0.69</v>
      </c>
      <c r="K20">
        <v>0.31</v>
      </c>
    </row>
    <row r="21" spans="1:11" x14ac:dyDescent="0.25">
      <c r="A21" s="1" t="s">
        <v>47</v>
      </c>
      <c r="B21">
        <v>11</v>
      </c>
      <c r="C21">
        <v>45</v>
      </c>
      <c r="D21">
        <v>2</v>
      </c>
      <c r="E21">
        <v>2</v>
      </c>
      <c r="F21">
        <v>2</v>
      </c>
      <c r="G21">
        <v>1</v>
      </c>
      <c r="H21">
        <v>2</v>
      </c>
      <c r="I21">
        <v>2</v>
      </c>
      <c r="J21">
        <v>0.55000000000000004</v>
      </c>
      <c r="K21">
        <v>0.45</v>
      </c>
    </row>
    <row r="22" spans="1:11" x14ac:dyDescent="0.25">
      <c r="A22" s="1" t="s">
        <v>59</v>
      </c>
      <c r="B22">
        <v>11</v>
      </c>
      <c r="C22">
        <v>43</v>
      </c>
      <c r="D22">
        <v>3</v>
      </c>
      <c r="E22">
        <v>2</v>
      </c>
      <c r="F22">
        <v>1</v>
      </c>
      <c r="G22">
        <v>2</v>
      </c>
      <c r="H22">
        <v>1</v>
      </c>
      <c r="I22">
        <v>2</v>
      </c>
      <c r="J22">
        <v>0.55000000000000004</v>
      </c>
      <c r="K22">
        <v>0.45</v>
      </c>
    </row>
    <row r="23" spans="1:11" x14ac:dyDescent="0.25">
      <c r="A23" s="1" t="s">
        <v>54</v>
      </c>
      <c r="B23">
        <v>11</v>
      </c>
      <c r="C23">
        <v>32</v>
      </c>
      <c r="D23">
        <v>3</v>
      </c>
      <c r="E23">
        <v>3</v>
      </c>
      <c r="F23">
        <v>1</v>
      </c>
      <c r="G23">
        <v>2</v>
      </c>
      <c r="H23">
        <v>1</v>
      </c>
      <c r="I23">
        <v>1</v>
      </c>
      <c r="J23">
        <v>0.64</v>
      </c>
      <c r="K23">
        <v>0.36</v>
      </c>
    </row>
    <row r="24" spans="1:11" x14ac:dyDescent="0.25">
      <c r="A24" s="1" t="s">
        <v>63</v>
      </c>
      <c r="B24">
        <v>8</v>
      </c>
      <c r="C24">
        <v>21</v>
      </c>
      <c r="D24">
        <v>3</v>
      </c>
      <c r="E24">
        <v>3</v>
      </c>
      <c r="F24">
        <v>1</v>
      </c>
      <c r="G24">
        <v>1</v>
      </c>
      <c r="H24">
        <v>0</v>
      </c>
      <c r="I24">
        <v>0</v>
      </c>
      <c r="J24">
        <v>0.88</v>
      </c>
      <c r="K24">
        <v>0.12</v>
      </c>
    </row>
    <row r="25" spans="1:11" x14ac:dyDescent="0.25">
      <c r="A25" s="1" t="s">
        <v>68</v>
      </c>
      <c r="B25">
        <v>9</v>
      </c>
      <c r="C25">
        <v>48</v>
      </c>
      <c r="D25">
        <v>2</v>
      </c>
      <c r="E25">
        <v>1</v>
      </c>
      <c r="F25">
        <v>0</v>
      </c>
      <c r="G25">
        <v>1</v>
      </c>
      <c r="H25">
        <v>4</v>
      </c>
      <c r="I25">
        <v>1</v>
      </c>
      <c r="J25">
        <v>0.33</v>
      </c>
      <c r="K25">
        <v>0.67</v>
      </c>
    </row>
    <row r="26" spans="1:11" x14ac:dyDescent="0.25">
      <c r="A26" s="1" t="s">
        <v>30</v>
      </c>
      <c r="B26">
        <v>9.8000000000000007</v>
      </c>
      <c r="C26">
        <v>34</v>
      </c>
      <c r="D26">
        <v>0.28599999999999998</v>
      </c>
      <c r="E26">
        <v>0.23899999999999999</v>
      </c>
      <c r="F26">
        <v>0.16700000000000001</v>
      </c>
      <c r="G26">
        <v>0.107</v>
      </c>
      <c r="H26">
        <v>0.124</v>
      </c>
      <c r="I26">
        <v>7.6999999999999999E-2</v>
      </c>
      <c r="J26">
        <v>0.69199999999999995</v>
      </c>
      <c r="K26">
        <v>0.308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647F3-DDD3-438E-B9C7-D439CF13F4A5}">
  <dimension ref="A1:N26"/>
  <sheetViews>
    <sheetView topLeftCell="A14" workbookViewId="0"/>
  </sheetViews>
  <sheetFormatPr defaultRowHeight="15" x14ac:dyDescent="0.25"/>
  <cols>
    <col min="1" max="1" width="15.710937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11.140625" bestFit="1" customWidth="1"/>
    <col min="11" max="11" width="9.7109375" bestFit="1" customWidth="1"/>
    <col min="12" max="12" width="11.7109375" bestFit="1" customWidth="1"/>
    <col min="13" max="13" width="10.42578125" bestFit="1" customWidth="1"/>
    <col min="14" max="14" width="12.42578125" bestFit="1" customWidth="1"/>
  </cols>
  <sheetData>
    <row r="1" spans="1:14" x14ac:dyDescent="0.25">
      <c r="A1" t="s">
        <v>33</v>
      </c>
      <c r="B1" t="s">
        <v>20</v>
      </c>
      <c r="C1" t="s">
        <v>21</v>
      </c>
      <c r="D1" t="s">
        <v>22</v>
      </c>
      <c r="E1" t="s">
        <v>23</v>
      </c>
      <c r="F1" t="s">
        <v>24</v>
      </c>
      <c r="G1" t="s">
        <v>25</v>
      </c>
      <c r="H1" t="s">
        <v>26</v>
      </c>
      <c r="I1" t="s">
        <v>27</v>
      </c>
      <c r="J1" t="s">
        <v>34</v>
      </c>
      <c r="K1" t="s">
        <v>28</v>
      </c>
      <c r="L1" t="s">
        <v>35</v>
      </c>
      <c r="M1" t="s">
        <v>36</v>
      </c>
      <c r="N1" t="s">
        <v>29</v>
      </c>
    </row>
    <row r="2" spans="1:14" x14ac:dyDescent="0.25">
      <c r="A2" s="1" t="s">
        <v>69</v>
      </c>
      <c r="B2">
        <v>3</v>
      </c>
      <c r="C2">
        <v>23</v>
      </c>
      <c r="D2">
        <v>1</v>
      </c>
      <c r="E2">
        <v>2</v>
      </c>
      <c r="F2">
        <v>0</v>
      </c>
      <c r="G2">
        <v>0</v>
      </c>
      <c r="H2">
        <v>0</v>
      </c>
      <c r="I2">
        <v>0</v>
      </c>
      <c r="J2" s="1"/>
      <c r="K2">
        <v>1</v>
      </c>
      <c r="L2" s="1" t="s">
        <v>37</v>
      </c>
      <c r="M2" s="1" t="s">
        <v>37</v>
      </c>
      <c r="N2">
        <v>0</v>
      </c>
    </row>
    <row r="3" spans="1:14" x14ac:dyDescent="0.25">
      <c r="A3" s="1" t="s">
        <v>60</v>
      </c>
      <c r="B3">
        <v>6</v>
      </c>
      <c r="C3">
        <v>17</v>
      </c>
      <c r="D3">
        <v>4</v>
      </c>
      <c r="E3">
        <v>1</v>
      </c>
      <c r="F3">
        <v>0</v>
      </c>
      <c r="G3">
        <v>1</v>
      </c>
      <c r="H3">
        <v>0</v>
      </c>
      <c r="I3">
        <v>0</v>
      </c>
      <c r="J3" s="1"/>
      <c r="K3">
        <v>0.83</v>
      </c>
      <c r="L3" s="1" t="s">
        <v>37</v>
      </c>
      <c r="M3" s="1" t="s">
        <v>37</v>
      </c>
      <c r="N3">
        <v>0.17</v>
      </c>
    </row>
    <row r="4" spans="1:14" x14ac:dyDescent="0.25">
      <c r="A4" s="1" t="s">
        <v>50</v>
      </c>
      <c r="B4">
        <v>6</v>
      </c>
      <c r="C4">
        <v>27</v>
      </c>
      <c r="D4">
        <v>2</v>
      </c>
      <c r="E4">
        <v>2</v>
      </c>
      <c r="F4">
        <v>0</v>
      </c>
      <c r="G4">
        <v>2</v>
      </c>
      <c r="H4">
        <v>0</v>
      </c>
      <c r="I4">
        <v>0</v>
      </c>
      <c r="J4" s="1"/>
      <c r="K4">
        <v>0.67</v>
      </c>
      <c r="L4" s="1" t="s">
        <v>37</v>
      </c>
      <c r="M4" s="1" t="s">
        <v>37</v>
      </c>
      <c r="N4">
        <v>0.33</v>
      </c>
    </row>
    <row r="5" spans="1:14" x14ac:dyDescent="0.25">
      <c r="A5" s="1" t="s">
        <v>67</v>
      </c>
      <c r="B5">
        <v>7</v>
      </c>
      <c r="C5">
        <v>42</v>
      </c>
      <c r="D5">
        <v>2</v>
      </c>
      <c r="E5">
        <v>1</v>
      </c>
      <c r="F5">
        <v>1</v>
      </c>
      <c r="G5">
        <v>1</v>
      </c>
      <c r="H5">
        <v>0</v>
      </c>
      <c r="I5">
        <v>2</v>
      </c>
      <c r="J5" s="1"/>
      <c r="K5">
        <v>0.56999999999999995</v>
      </c>
      <c r="L5" s="1" t="s">
        <v>37</v>
      </c>
      <c r="M5" s="1" t="s">
        <v>37</v>
      </c>
      <c r="N5">
        <v>0.43</v>
      </c>
    </row>
    <row r="6" spans="1:14" x14ac:dyDescent="0.25">
      <c r="A6" s="1" t="s">
        <v>49</v>
      </c>
      <c r="B6">
        <v>12</v>
      </c>
      <c r="C6">
        <v>41</v>
      </c>
      <c r="D6">
        <v>1</v>
      </c>
      <c r="E6">
        <v>3</v>
      </c>
      <c r="F6">
        <v>3</v>
      </c>
      <c r="G6">
        <v>4</v>
      </c>
      <c r="H6">
        <v>0</v>
      </c>
      <c r="I6">
        <v>1</v>
      </c>
      <c r="J6" s="1"/>
      <c r="K6">
        <v>0.57999999999999996</v>
      </c>
      <c r="L6" s="1" t="s">
        <v>37</v>
      </c>
      <c r="M6" s="1" t="s">
        <v>37</v>
      </c>
      <c r="N6">
        <v>0.42</v>
      </c>
    </row>
    <row r="7" spans="1:14" x14ac:dyDescent="0.25">
      <c r="A7" s="1" t="s">
        <v>53</v>
      </c>
      <c r="B7">
        <v>8</v>
      </c>
      <c r="C7">
        <v>33</v>
      </c>
      <c r="D7">
        <v>3</v>
      </c>
      <c r="E7">
        <v>1</v>
      </c>
      <c r="F7">
        <v>3</v>
      </c>
      <c r="G7">
        <v>0</v>
      </c>
      <c r="H7">
        <v>0</v>
      </c>
      <c r="I7">
        <v>1</v>
      </c>
      <c r="J7" s="1"/>
      <c r="K7">
        <v>0.88</v>
      </c>
      <c r="L7" s="1" t="s">
        <v>37</v>
      </c>
      <c r="M7" s="1" t="s">
        <v>37</v>
      </c>
      <c r="N7">
        <v>0.12</v>
      </c>
    </row>
    <row r="8" spans="1:14" x14ac:dyDescent="0.25">
      <c r="A8" s="1" t="s">
        <v>65</v>
      </c>
      <c r="B8">
        <v>6</v>
      </c>
      <c r="C8">
        <v>43</v>
      </c>
      <c r="D8">
        <v>1</v>
      </c>
      <c r="E8">
        <v>0</v>
      </c>
      <c r="F8">
        <v>2</v>
      </c>
      <c r="G8">
        <v>1</v>
      </c>
      <c r="H8">
        <v>2</v>
      </c>
      <c r="I8">
        <v>0</v>
      </c>
      <c r="J8" s="1"/>
      <c r="K8">
        <v>0.5</v>
      </c>
      <c r="L8" s="1" t="s">
        <v>37</v>
      </c>
      <c r="M8" s="1" t="s">
        <v>37</v>
      </c>
      <c r="N8">
        <v>0.5</v>
      </c>
    </row>
    <row r="9" spans="1:14" x14ac:dyDescent="0.25">
      <c r="A9" s="1" t="s">
        <v>61</v>
      </c>
      <c r="B9">
        <v>7</v>
      </c>
      <c r="C9">
        <v>25</v>
      </c>
      <c r="D9">
        <v>3</v>
      </c>
      <c r="E9">
        <v>2</v>
      </c>
      <c r="F9">
        <v>2</v>
      </c>
      <c r="G9">
        <v>0</v>
      </c>
      <c r="H9">
        <v>0</v>
      </c>
      <c r="I9">
        <v>0</v>
      </c>
      <c r="J9" s="1"/>
      <c r="K9">
        <v>1</v>
      </c>
      <c r="L9" s="1" t="s">
        <v>37</v>
      </c>
      <c r="M9" s="1" t="s">
        <v>37</v>
      </c>
      <c r="N9">
        <v>0</v>
      </c>
    </row>
    <row r="10" spans="1:14" x14ac:dyDescent="0.25">
      <c r="A10" s="1" t="s">
        <v>64</v>
      </c>
      <c r="B10">
        <v>6</v>
      </c>
      <c r="C10">
        <v>41</v>
      </c>
      <c r="D10">
        <v>0</v>
      </c>
      <c r="E10">
        <v>3</v>
      </c>
      <c r="F10">
        <v>1</v>
      </c>
      <c r="G10">
        <v>1</v>
      </c>
      <c r="H10">
        <v>0</v>
      </c>
      <c r="I10">
        <v>1</v>
      </c>
      <c r="J10" s="1"/>
      <c r="K10">
        <v>0.67</v>
      </c>
      <c r="L10" s="1" t="s">
        <v>37</v>
      </c>
      <c r="M10" s="1" t="s">
        <v>37</v>
      </c>
      <c r="N10">
        <v>0.33</v>
      </c>
    </row>
    <row r="11" spans="1:14" x14ac:dyDescent="0.25">
      <c r="A11" s="1" t="s">
        <v>48</v>
      </c>
      <c r="B11">
        <v>14</v>
      </c>
      <c r="C11">
        <v>26</v>
      </c>
      <c r="D11">
        <v>7</v>
      </c>
      <c r="E11">
        <v>2</v>
      </c>
      <c r="F11">
        <v>1</v>
      </c>
      <c r="G11">
        <v>3</v>
      </c>
      <c r="H11">
        <v>1</v>
      </c>
      <c r="I11">
        <v>0</v>
      </c>
      <c r="J11" s="1"/>
      <c r="K11">
        <v>0.71</v>
      </c>
      <c r="L11" s="1" t="s">
        <v>37</v>
      </c>
      <c r="M11" s="1" t="s">
        <v>37</v>
      </c>
      <c r="N11">
        <v>0.28999999999999998</v>
      </c>
    </row>
    <row r="12" spans="1:14" x14ac:dyDescent="0.25">
      <c r="A12" s="1" t="s">
        <v>58</v>
      </c>
      <c r="B12">
        <v>10</v>
      </c>
      <c r="C12">
        <v>40</v>
      </c>
      <c r="D12">
        <v>1</v>
      </c>
      <c r="E12">
        <v>3</v>
      </c>
      <c r="F12">
        <v>2</v>
      </c>
      <c r="G12">
        <v>2</v>
      </c>
      <c r="H12">
        <v>2</v>
      </c>
      <c r="I12">
        <v>0</v>
      </c>
      <c r="J12" s="1"/>
      <c r="K12">
        <v>0.6</v>
      </c>
      <c r="L12" s="1" t="s">
        <v>37</v>
      </c>
      <c r="M12" s="1" t="s">
        <v>37</v>
      </c>
      <c r="N12">
        <v>0.4</v>
      </c>
    </row>
    <row r="13" spans="1:14" x14ac:dyDescent="0.25">
      <c r="A13" s="1" t="s">
        <v>66</v>
      </c>
      <c r="B13">
        <v>7</v>
      </c>
      <c r="C13">
        <v>32</v>
      </c>
      <c r="D13">
        <v>2</v>
      </c>
      <c r="E13">
        <v>2</v>
      </c>
      <c r="F13">
        <v>2</v>
      </c>
      <c r="G13">
        <v>0</v>
      </c>
      <c r="H13">
        <v>0</v>
      </c>
      <c r="I13">
        <v>1</v>
      </c>
      <c r="J13" s="1"/>
      <c r="K13">
        <v>0.86</v>
      </c>
      <c r="L13" s="1" t="s">
        <v>37</v>
      </c>
      <c r="M13" s="1" t="s">
        <v>37</v>
      </c>
      <c r="N13">
        <v>0.14000000000000001</v>
      </c>
    </row>
    <row r="14" spans="1:14" x14ac:dyDescent="0.25">
      <c r="A14" s="1" t="s">
        <v>51</v>
      </c>
      <c r="B14">
        <v>8</v>
      </c>
      <c r="C14">
        <v>33</v>
      </c>
      <c r="D14">
        <v>3</v>
      </c>
      <c r="E14">
        <v>0</v>
      </c>
      <c r="F14">
        <v>3</v>
      </c>
      <c r="G14">
        <v>1</v>
      </c>
      <c r="H14">
        <v>1</v>
      </c>
      <c r="I14">
        <v>0</v>
      </c>
      <c r="J14" s="1"/>
      <c r="K14">
        <v>0.75</v>
      </c>
      <c r="L14" s="1" t="s">
        <v>37</v>
      </c>
      <c r="M14" s="1" t="s">
        <v>37</v>
      </c>
      <c r="N14">
        <v>0.25</v>
      </c>
    </row>
    <row r="15" spans="1:14" x14ac:dyDescent="0.25">
      <c r="A15" s="1" t="s">
        <v>55</v>
      </c>
      <c r="B15">
        <v>7</v>
      </c>
      <c r="C15">
        <v>30</v>
      </c>
      <c r="D15">
        <v>1</v>
      </c>
      <c r="E15">
        <v>3</v>
      </c>
      <c r="F15">
        <v>2</v>
      </c>
      <c r="G15">
        <v>1</v>
      </c>
      <c r="H15">
        <v>0</v>
      </c>
      <c r="I15">
        <v>0</v>
      </c>
      <c r="J15" s="1"/>
      <c r="K15">
        <v>0.86</v>
      </c>
      <c r="L15" s="1" t="s">
        <v>37</v>
      </c>
      <c r="M15" s="1" t="s">
        <v>37</v>
      </c>
      <c r="N15">
        <v>0.14000000000000001</v>
      </c>
    </row>
    <row r="16" spans="1:14" x14ac:dyDescent="0.25">
      <c r="A16" s="1" t="s">
        <v>70</v>
      </c>
      <c r="B16">
        <v>8</v>
      </c>
      <c r="C16">
        <v>35</v>
      </c>
      <c r="D16">
        <v>3</v>
      </c>
      <c r="E16">
        <v>1</v>
      </c>
      <c r="F16">
        <v>2</v>
      </c>
      <c r="G16">
        <v>0</v>
      </c>
      <c r="H16">
        <v>0</v>
      </c>
      <c r="I16">
        <v>2</v>
      </c>
      <c r="J16" s="1"/>
      <c r="K16">
        <v>0.75</v>
      </c>
      <c r="L16" s="1" t="s">
        <v>37</v>
      </c>
      <c r="M16" s="1" t="s">
        <v>37</v>
      </c>
      <c r="N16">
        <v>0.25</v>
      </c>
    </row>
    <row r="17" spans="1:14" x14ac:dyDescent="0.25">
      <c r="A17" s="1" t="s">
        <v>52</v>
      </c>
      <c r="B17">
        <v>7</v>
      </c>
      <c r="C17">
        <v>33</v>
      </c>
      <c r="D17">
        <v>2</v>
      </c>
      <c r="E17">
        <v>2</v>
      </c>
      <c r="F17">
        <v>1</v>
      </c>
      <c r="G17">
        <v>1</v>
      </c>
      <c r="H17">
        <v>0</v>
      </c>
      <c r="I17">
        <v>1</v>
      </c>
      <c r="J17" s="1"/>
      <c r="K17">
        <v>0.71</v>
      </c>
      <c r="L17" s="1" t="s">
        <v>37</v>
      </c>
      <c r="M17" s="1" t="s">
        <v>37</v>
      </c>
      <c r="N17">
        <v>0.28999999999999998</v>
      </c>
    </row>
    <row r="18" spans="1:14" x14ac:dyDescent="0.25">
      <c r="A18" s="1" t="s">
        <v>56</v>
      </c>
      <c r="B18">
        <v>4</v>
      </c>
      <c r="C18">
        <v>25</v>
      </c>
      <c r="D18">
        <v>1</v>
      </c>
      <c r="E18">
        <v>2</v>
      </c>
      <c r="F18">
        <v>1</v>
      </c>
      <c r="G18">
        <v>0</v>
      </c>
      <c r="H18">
        <v>0</v>
      </c>
      <c r="I18">
        <v>0</v>
      </c>
      <c r="J18" s="1"/>
      <c r="K18">
        <v>1</v>
      </c>
      <c r="L18" s="1" t="s">
        <v>37</v>
      </c>
      <c r="M18" s="1" t="s">
        <v>37</v>
      </c>
      <c r="N18">
        <v>0</v>
      </c>
    </row>
    <row r="19" spans="1:14" x14ac:dyDescent="0.25">
      <c r="A19" s="1" t="s">
        <v>57</v>
      </c>
      <c r="B19">
        <v>5</v>
      </c>
      <c r="C19">
        <v>63</v>
      </c>
      <c r="D19">
        <v>0</v>
      </c>
      <c r="E19">
        <v>0</v>
      </c>
      <c r="F19">
        <v>1</v>
      </c>
      <c r="G19">
        <v>2</v>
      </c>
      <c r="H19">
        <v>0</v>
      </c>
      <c r="I19">
        <v>2</v>
      </c>
      <c r="J19" s="1"/>
      <c r="K19">
        <v>0.2</v>
      </c>
      <c r="L19" s="1" t="s">
        <v>37</v>
      </c>
      <c r="M19" s="1" t="s">
        <v>37</v>
      </c>
      <c r="N19">
        <v>0.8</v>
      </c>
    </row>
    <row r="20" spans="1:14" x14ac:dyDescent="0.25">
      <c r="A20" s="1" t="s">
        <v>62</v>
      </c>
      <c r="B20">
        <v>9</v>
      </c>
      <c r="C20">
        <v>22</v>
      </c>
      <c r="D20">
        <v>4</v>
      </c>
      <c r="E20">
        <v>2</v>
      </c>
      <c r="F20">
        <v>2</v>
      </c>
      <c r="G20">
        <v>1</v>
      </c>
      <c r="H20">
        <v>0</v>
      </c>
      <c r="I20">
        <v>0</v>
      </c>
      <c r="J20" s="1"/>
      <c r="K20">
        <v>0.89</v>
      </c>
      <c r="L20" s="1" t="s">
        <v>37</v>
      </c>
      <c r="M20" s="1" t="s">
        <v>37</v>
      </c>
      <c r="N20">
        <v>0.11</v>
      </c>
    </row>
    <row r="21" spans="1:14" x14ac:dyDescent="0.25">
      <c r="A21" s="1" t="s">
        <v>47</v>
      </c>
      <c r="B21">
        <v>6</v>
      </c>
      <c r="C21">
        <v>31</v>
      </c>
      <c r="D21">
        <v>1</v>
      </c>
      <c r="E21">
        <v>2</v>
      </c>
      <c r="F21">
        <v>2</v>
      </c>
      <c r="G21">
        <v>0</v>
      </c>
      <c r="H21">
        <v>1</v>
      </c>
      <c r="I21">
        <v>0</v>
      </c>
      <c r="J21" s="1"/>
      <c r="K21">
        <v>0.83</v>
      </c>
      <c r="L21" s="1" t="s">
        <v>37</v>
      </c>
      <c r="M21" s="1" t="s">
        <v>37</v>
      </c>
      <c r="N21">
        <v>0.17</v>
      </c>
    </row>
    <row r="22" spans="1:14" x14ac:dyDescent="0.25">
      <c r="A22" s="1" t="s">
        <v>59</v>
      </c>
      <c r="B22">
        <v>10</v>
      </c>
      <c r="C22">
        <v>35</v>
      </c>
      <c r="D22">
        <v>2</v>
      </c>
      <c r="E22">
        <v>3</v>
      </c>
      <c r="F22">
        <v>0</v>
      </c>
      <c r="G22">
        <v>4</v>
      </c>
      <c r="H22">
        <v>0</v>
      </c>
      <c r="I22">
        <v>1</v>
      </c>
      <c r="J22" s="1"/>
      <c r="K22">
        <v>0.5</v>
      </c>
      <c r="L22" s="1" t="s">
        <v>37</v>
      </c>
      <c r="M22" s="1" t="s">
        <v>37</v>
      </c>
      <c r="N22">
        <v>0.5</v>
      </c>
    </row>
    <row r="23" spans="1:14" x14ac:dyDescent="0.25">
      <c r="A23" s="1" t="s">
        <v>54</v>
      </c>
      <c r="B23">
        <v>11</v>
      </c>
      <c r="C23">
        <v>29</v>
      </c>
      <c r="D23">
        <v>3</v>
      </c>
      <c r="E23">
        <v>5</v>
      </c>
      <c r="F23">
        <v>1</v>
      </c>
      <c r="G23">
        <v>1</v>
      </c>
      <c r="H23">
        <v>0</v>
      </c>
      <c r="I23">
        <v>1</v>
      </c>
      <c r="J23" s="1"/>
      <c r="K23">
        <v>0.82</v>
      </c>
      <c r="L23" s="1" t="s">
        <v>37</v>
      </c>
      <c r="M23" s="1" t="s">
        <v>37</v>
      </c>
      <c r="N23">
        <v>0.18</v>
      </c>
    </row>
    <row r="24" spans="1:14" x14ac:dyDescent="0.25">
      <c r="A24" s="1" t="s">
        <v>63</v>
      </c>
      <c r="B24">
        <v>6</v>
      </c>
      <c r="C24">
        <v>40</v>
      </c>
      <c r="D24">
        <v>1</v>
      </c>
      <c r="E24">
        <v>2</v>
      </c>
      <c r="F24">
        <v>1</v>
      </c>
      <c r="G24">
        <v>0</v>
      </c>
      <c r="H24">
        <v>1</v>
      </c>
      <c r="I24">
        <v>1</v>
      </c>
      <c r="J24" s="1"/>
      <c r="K24">
        <v>0.67</v>
      </c>
      <c r="L24" s="1" t="s">
        <v>37</v>
      </c>
      <c r="M24" s="1" t="s">
        <v>37</v>
      </c>
      <c r="N24">
        <v>0.33</v>
      </c>
    </row>
    <row r="25" spans="1:14" x14ac:dyDescent="0.25">
      <c r="A25" s="1" t="s">
        <v>68</v>
      </c>
      <c r="B25">
        <v>7</v>
      </c>
      <c r="C25">
        <v>23</v>
      </c>
      <c r="D25">
        <v>3</v>
      </c>
      <c r="E25">
        <v>3</v>
      </c>
      <c r="F25">
        <v>0</v>
      </c>
      <c r="G25">
        <v>0</v>
      </c>
      <c r="H25">
        <v>0</v>
      </c>
      <c r="I25">
        <v>1</v>
      </c>
      <c r="J25" s="1"/>
      <c r="K25">
        <v>0.86</v>
      </c>
      <c r="L25" s="1" t="s">
        <v>37</v>
      </c>
      <c r="M25" s="1" t="s">
        <v>37</v>
      </c>
      <c r="N25">
        <v>0.14000000000000001</v>
      </c>
    </row>
    <row r="26" spans="1:14" x14ac:dyDescent="0.25">
      <c r="A26" s="1" t="s">
        <v>30</v>
      </c>
      <c r="B26">
        <v>7.5</v>
      </c>
      <c r="C26">
        <v>33</v>
      </c>
      <c r="D26">
        <v>0.28299999999999997</v>
      </c>
      <c r="E26">
        <v>0.26100000000000001</v>
      </c>
      <c r="F26">
        <v>0.183</v>
      </c>
      <c r="G26">
        <v>0.14399999999999999</v>
      </c>
      <c r="H26">
        <v>4.3999999999999997E-2</v>
      </c>
      <c r="I26">
        <v>8.3000000000000004E-2</v>
      </c>
      <c r="J26" s="1"/>
      <c r="K26">
        <v>0.72799999999999998</v>
      </c>
      <c r="L26" s="1" t="s">
        <v>37</v>
      </c>
      <c r="M26" s="1" t="s">
        <v>37</v>
      </c>
      <c r="N26">
        <v>0.27200000000000002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668C5-1132-4314-80E2-DC30CD24833C}">
  <dimension ref="A1:N39"/>
  <sheetViews>
    <sheetView topLeftCell="A4" workbookViewId="0">
      <selection activeCell="J11" sqref="J1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42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 t="s">
        <v>55</v>
      </c>
      <c r="B2">
        <v>8</v>
      </c>
      <c r="C2">
        <v>3.25</v>
      </c>
      <c r="D2" s="2">
        <v>0.88</v>
      </c>
      <c r="E2" s="2">
        <v>0.88</v>
      </c>
      <c r="F2" s="2">
        <v>0.75</v>
      </c>
      <c r="G2" s="2">
        <v>0.38</v>
      </c>
      <c r="H2" s="2">
        <v>0.38</v>
      </c>
      <c r="I2" s="2">
        <v>0</v>
      </c>
      <c r="J2" s="2">
        <v>0.75</v>
      </c>
      <c r="K2" s="2">
        <v>0.25</v>
      </c>
      <c r="L2" s="2">
        <v>0.12</v>
      </c>
      <c r="M2" s="2">
        <v>0.12</v>
      </c>
      <c r="N2" s="2">
        <v>0</v>
      </c>
    </row>
    <row r="3" spans="1:14" x14ac:dyDescent="0.25">
      <c r="A3" s="1" t="s">
        <v>63</v>
      </c>
      <c r="B3">
        <v>8</v>
      </c>
      <c r="C3">
        <v>3.25</v>
      </c>
      <c r="D3" s="2">
        <v>0.88</v>
      </c>
      <c r="E3" s="2">
        <v>0.75</v>
      </c>
      <c r="F3" s="2">
        <v>0.62</v>
      </c>
      <c r="G3" s="2">
        <v>0.62</v>
      </c>
      <c r="H3" s="2">
        <v>0.25</v>
      </c>
      <c r="I3" s="2">
        <v>0.12</v>
      </c>
      <c r="J3" s="2">
        <v>0.5</v>
      </c>
      <c r="K3" s="2">
        <v>0.25</v>
      </c>
      <c r="L3" s="2">
        <v>0.38</v>
      </c>
      <c r="M3" s="2">
        <v>0.12</v>
      </c>
      <c r="N3" s="2">
        <v>0.25</v>
      </c>
    </row>
    <row r="4" spans="1:14" x14ac:dyDescent="0.25">
      <c r="A4" s="1" t="s">
        <v>56</v>
      </c>
      <c r="B4">
        <v>8</v>
      </c>
      <c r="C4">
        <v>3.13</v>
      </c>
      <c r="D4" s="2">
        <v>1</v>
      </c>
      <c r="E4" s="2">
        <v>0.88</v>
      </c>
      <c r="F4" s="2">
        <v>0.75</v>
      </c>
      <c r="G4" s="2">
        <v>0.38</v>
      </c>
      <c r="H4" s="2">
        <v>0.12</v>
      </c>
      <c r="I4" s="2">
        <v>0</v>
      </c>
      <c r="J4" s="2">
        <v>0.62</v>
      </c>
      <c r="K4" s="2">
        <v>0</v>
      </c>
      <c r="L4" s="2">
        <v>0.38</v>
      </c>
      <c r="M4" s="2">
        <v>0</v>
      </c>
      <c r="N4" s="2">
        <v>0.38</v>
      </c>
    </row>
    <row r="5" spans="1:14" x14ac:dyDescent="0.25">
      <c r="A5" s="1" t="s">
        <v>49</v>
      </c>
      <c r="B5">
        <v>8</v>
      </c>
      <c r="C5">
        <v>2.75</v>
      </c>
      <c r="D5" s="2">
        <v>1</v>
      </c>
      <c r="E5" s="2">
        <v>1</v>
      </c>
      <c r="F5" s="2">
        <v>0.62</v>
      </c>
      <c r="G5" s="2">
        <v>0.12</v>
      </c>
      <c r="H5" s="2">
        <v>0</v>
      </c>
      <c r="I5" s="2">
        <v>0</v>
      </c>
      <c r="J5" s="2">
        <v>0.75</v>
      </c>
      <c r="K5" s="2">
        <v>0.25</v>
      </c>
      <c r="L5" s="2">
        <v>0</v>
      </c>
      <c r="M5" s="2">
        <v>0.25</v>
      </c>
      <c r="N5" s="2">
        <v>0</v>
      </c>
    </row>
    <row r="6" spans="1:14" x14ac:dyDescent="0.25">
      <c r="A6" s="1" t="s">
        <v>53</v>
      </c>
      <c r="B6">
        <v>8</v>
      </c>
      <c r="C6">
        <v>2.75</v>
      </c>
      <c r="D6" s="2">
        <v>1</v>
      </c>
      <c r="E6" s="2">
        <v>0.88</v>
      </c>
      <c r="F6" s="2">
        <v>0.62</v>
      </c>
      <c r="G6" s="2">
        <v>0.25</v>
      </c>
      <c r="H6" s="2">
        <v>0</v>
      </c>
      <c r="I6" s="2">
        <v>0</v>
      </c>
      <c r="J6" s="2">
        <v>0.62</v>
      </c>
      <c r="K6" s="2">
        <v>0.12</v>
      </c>
      <c r="L6" s="2">
        <v>0.25</v>
      </c>
      <c r="M6" s="2">
        <v>0.12</v>
      </c>
      <c r="N6" s="2">
        <v>0.25</v>
      </c>
    </row>
    <row r="7" spans="1:14" x14ac:dyDescent="0.25">
      <c r="A7" s="1" t="s">
        <v>62</v>
      </c>
      <c r="B7">
        <v>8</v>
      </c>
      <c r="C7">
        <v>2.75</v>
      </c>
      <c r="D7" s="2">
        <v>1</v>
      </c>
      <c r="E7" s="2">
        <v>0.88</v>
      </c>
      <c r="F7" s="2">
        <v>0.62</v>
      </c>
      <c r="G7" s="2">
        <v>0.25</v>
      </c>
      <c r="H7" s="2">
        <v>0</v>
      </c>
      <c r="I7" s="2">
        <v>0</v>
      </c>
      <c r="J7" s="2">
        <v>0.75</v>
      </c>
      <c r="K7" s="2">
        <v>0</v>
      </c>
      <c r="L7" s="2">
        <v>0.25</v>
      </c>
      <c r="M7" s="2">
        <v>0</v>
      </c>
      <c r="N7" s="2">
        <v>0.25</v>
      </c>
    </row>
    <row r="8" spans="1:14" x14ac:dyDescent="0.25">
      <c r="A8" s="1" t="s">
        <v>54</v>
      </c>
      <c r="B8">
        <v>8</v>
      </c>
      <c r="C8">
        <v>2.75</v>
      </c>
      <c r="D8" s="2">
        <v>1</v>
      </c>
      <c r="E8" s="2">
        <v>0.88</v>
      </c>
      <c r="F8" s="2">
        <v>0.62</v>
      </c>
      <c r="G8" s="2">
        <v>0.25</v>
      </c>
      <c r="H8" s="2">
        <v>0</v>
      </c>
      <c r="I8" s="2">
        <v>0</v>
      </c>
      <c r="J8" s="2">
        <v>0.75</v>
      </c>
      <c r="K8" s="2">
        <v>0.12</v>
      </c>
      <c r="L8" s="2">
        <v>0.12</v>
      </c>
      <c r="M8" s="2">
        <v>0.12</v>
      </c>
      <c r="N8" s="2">
        <v>0.12</v>
      </c>
    </row>
    <row r="9" spans="1:14" x14ac:dyDescent="0.25">
      <c r="A9" s="1" t="s">
        <v>51</v>
      </c>
      <c r="B9">
        <v>8</v>
      </c>
      <c r="C9">
        <v>2.63</v>
      </c>
      <c r="D9" s="2">
        <v>1</v>
      </c>
      <c r="E9" s="2">
        <v>0.75</v>
      </c>
      <c r="F9" s="2">
        <v>0.62</v>
      </c>
      <c r="G9" s="2">
        <v>0.25</v>
      </c>
      <c r="H9" s="2">
        <v>0</v>
      </c>
      <c r="I9" s="2">
        <v>0</v>
      </c>
      <c r="J9" s="2">
        <v>0.5</v>
      </c>
      <c r="K9" s="2">
        <v>0.5</v>
      </c>
      <c r="L9" s="2">
        <v>0</v>
      </c>
      <c r="M9" s="2">
        <v>0.5</v>
      </c>
      <c r="N9" s="2">
        <v>0</v>
      </c>
    </row>
    <row r="10" spans="1:14" x14ac:dyDescent="0.25">
      <c r="A10" s="1" t="s">
        <v>52</v>
      </c>
      <c r="B10">
        <v>8</v>
      </c>
      <c r="C10">
        <v>2.63</v>
      </c>
      <c r="D10" s="2">
        <v>0.88</v>
      </c>
      <c r="E10" s="2">
        <v>0.88</v>
      </c>
      <c r="F10" s="2">
        <v>0.5</v>
      </c>
      <c r="G10" s="2">
        <v>0.38</v>
      </c>
      <c r="H10" s="2">
        <v>0</v>
      </c>
      <c r="I10" s="2">
        <v>0</v>
      </c>
      <c r="J10" s="2">
        <v>0.5</v>
      </c>
      <c r="K10" s="2">
        <v>0.5</v>
      </c>
      <c r="L10" s="2">
        <v>0.12</v>
      </c>
      <c r="M10" s="2">
        <v>0.38</v>
      </c>
      <c r="N10" s="2">
        <v>0</v>
      </c>
    </row>
    <row r="11" spans="1:14" x14ac:dyDescent="0.25">
      <c r="A11" s="1" t="s">
        <v>47</v>
      </c>
      <c r="B11">
        <v>8</v>
      </c>
      <c r="C11">
        <v>2.63</v>
      </c>
      <c r="D11" s="2">
        <v>0.88</v>
      </c>
      <c r="E11" s="2">
        <v>0.62</v>
      </c>
      <c r="F11" s="2">
        <v>0.5</v>
      </c>
      <c r="G11" s="2">
        <v>0.38</v>
      </c>
      <c r="H11" s="2">
        <v>0.25</v>
      </c>
      <c r="I11" s="2">
        <v>0</v>
      </c>
      <c r="J11" s="2">
        <v>0.5</v>
      </c>
      <c r="K11" s="2">
        <v>0.25</v>
      </c>
      <c r="L11" s="2">
        <v>0.38</v>
      </c>
      <c r="M11" s="2">
        <v>0.12</v>
      </c>
      <c r="N11" s="2">
        <v>0.25</v>
      </c>
    </row>
    <row r="12" spans="1:14" x14ac:dyDescent="0.25">
      <c r="A12" s="1" t="s">
        <v>61</v>
      </c>
      <c r="B12">
        <v>8</v>
      </c>
      <c r="C12">
        <v>2.5</v>
      </c>
      <c r="D12" s="2">
        <v>1</v>
      </c>
      <c r="E12" s="2">
        <v>0.75</v>
      </c>
      <c r="F12" s="2">
        <v>0.38</v>
      </c>
      <c r="G12" s="2">
        <v>0.25</v>
      </c>
      <c r="H12" s="2">
        <v>0.12</v>
      </c>
      <c r="I12" s="2">
        <v>0</v>
      </c>
      <c r="J12" s="2">
        <v>0.62</v>
      </c>
      <c r="K12" s="2">
        <v>0.12</v>
      </c>
      <c r="L12" s="2">
        <v>0.25</v>
      </c>
      <c r="M12" s="2">
        <v>0.12</v>
      </c>
      <c r="N12" s="2">
        <v>0.25</v>
      </c>
    </row>
    <row r="13" spans="1:14" x14ac:dyDescent="0.25">
      <c r="A13" s="1" t="s">
        <v>58</v>
      </c>
      <c r="B13">
        <v>8</v>
      </c>
      <c r="C13">
        <v>2.5</v>
      </c>
      <c r="D13" s="2">
        <v>0.88</v>
      </c>
      <c r="E13" s="2">
        <v>0.88</v>
      </c>
      <c r="F13" s="2">
        <v>0.62</v>
      </c>
      <c r="G13" s="2">
        <v>0.12</v>
      </c>
      <c r="H13" s="2">
        <v>0</v>
      </c>
      <c r="I13" s="2">
        <v>0</v>
      </c>
      <c r="J13" s="2">
        <v>0.38</v>
      </c>
      <c r="K13" s="2">
        <v>0.38</v>
      </c>
      <c r="L13" s="2">
        <v>0.38</v>
      </c>
      <c r="M13" s="2">
        <v>0.25</v>
      </c>
      <c r="N13" s="2">
        <v>0.25</v>
      </c>
    </row>
    <row r="14" spans="1:14" x14ac:dyDescent="0.25">
      <c r="A14" s="1" t="s">
        <v>59</v>
      </c>
      <c r="B14">
        <v>8</v>
      </c>
      <c r="C14">
        <v>2.5</v>
      </c>
      <c r="D14" s="2">
        <v>0.88</v>
      </c>
      <c r="E14" s="2">
        <v>0.62</v>
      </c>
      <c r="F14" s="2">
        <v>0.38</v>
      </c>
      <c r="G14" s="2">
        <v>0.38</v>
      </c>
      <c r="H14" s="2">
        <v>0.25</v>
      </c>
      <c r="I14" s="2">
        <v>0</v>
      </c>
      <c r="J14" s="2">
        <v>0.38</v>
      </c>
      <c r="K14" s="2">
        <v>0.5</v>
      </c>
      <c r="L14" s="2">
        <v>0.25</v>
      </c>
      <c r="M14" s="2">
        <v>0.38</v>
      </c>
      <c r="N14" s="2">
        <v>0.12</v>
      </c>
    </row>
    <row r="15" spans="1:14" x14ac:dyDescent="0.25">
      <c r="A15" s="1" t="s">
        <v>48</v>
      </c>
      <c r="B15">
        <v>8</v>
      </c>
      <c r="C15">
        <v>2.38</v>
      </c>
      <c r="D15" s="2">
        <v>1</v>
      </c>
      <c r="E15" s="2">
        <v>0.62</v>
      </c>
      <c r="F15" s="2">
        <v>0.38</v>
      </c>
      <c r="G15" s="2">
        <v>0.12</v>
      </c>
      <c r="H15" s="2">
        <v>0.12</v>
      </c>
      <c r="I15" s="2">
        <v>0.12</v>
      </c>
      <c r="J15" s="2">
        <v>0.5</v>
      </c>
      <c r="K15" s="2">
        <v>0.38</v>
      </c>
      <c r="L15" s="2">
        <v>0.12</v>
      </c>
      <c r="M15" s="2">
        <v>0.38</v>
      </c>
      <c r="N15" s="2">
        <v>0.12</v>
      </c>
    </row>
    <row r="16" spans="1:14" x14ac:dyDescent="0.25">
      <c r="A16" s="1" t="s">
        <v>69</v>
      </c>
      <c r="B16">
        <v>8</v>
      </c>
      <c r="C16">
        <v>2.25</v>
      </c>
      <c r="D16" s="2">
        <v>1</v>
      </c>
      <c r="E16" s="2">
        <v>0.88</v>
      </c>
      <c r="F16" s="2">
        <v>0.12</v>
      </c>
      <c r="G16" s="2">
        <v>0.12</v>
      </c>
      <c r="H16" s="2">
        <v>0.12</v>
      </c>
      <c r="I16" s="2">
        <v>0</v>
      </c>
      <c r="J16" s="2">
        <v>0.38</v>
      </c>
      <c r="K16" s="2">
        <v>0.25</v>
      </c>
      <c r="L16" s="2">
        <v>0.38</v>
      </c>
      <c r="M16" s="2">
        <v>0.25</v>
      </c>
      <c r="N16" s="2">
        <v>0.38</v>
      </c>
    </row>
    <row r="17" spans="1:14" x14ac:dyDescent="0.25">
      <c r="A17" s="1" t="s">
        <v>68</v>
      </c>
      <c r="B17">
        <v>8</v>
      </c>
      <c r="C17">
        <v>2.25</v>
      </c>
      <c r="D17" s="2">
        <v>0.88</v>
      </c>
      <c r="E17" s="2">
        <v>0.75</v>
      </c>
      <c r="F17" s="2">
        <v>0.38</v>
      </c>
      <c r="G17" s="2">
        <v>0.25</v>
      </c>
      <c r="H17" s="2">
        <v>0</v>
      </c>
      <c r="I17" s="2">
        <v>0</v>
      </c>
      <c r="J17" s="2">
        <v>0.38</v>
      </c>
      <c r="K17" s="2">
        <v>0.38</v>
      </c>
      <c r="L17" s="2">
        <v>0.38</v>
      </c>
      <c r="M17" s="2">
        <v>0.25</v>
      </c>
      <c r="N17" s="2">
        <v>0.25</v>
      </c>
    </row>
    <row r="18" spans="1:14" x14ac:dyDescent="0.25">
      <c r="A18" s="1" t="s">
        <v>60</v>
      </c>
      <c r="B18">
        <v>8</v>
      </c>
      <c r="C18">
        <v>2.13</v>
      </c>
      <c r="D18" s="2">
        <v>0.75</v>
      </c>
      <c r="E18" s="2">
        <v>0.75</v>
      </c>
      <c r="F18" s="2">
        <v>0.5</v>
      </c>
      <c r="G18" s="2">
        <v>0.12</v>
      </c>
      <c r="H18" s="2">
        <v>0</v>
      </c>
      <c r="I18" s="2">
        <v>0</v>
      </c>
      <c r="J18" s="2">
        <v>0.38</v>
      </c>
      <c r="K18" s="2">
        <v>0.38</v>
      </c>
      <c r="L18" s="2">
        <v>0.5</v>
      </c>
      <c r="M18" s="2">
        <v>0.12</v>
      </c>
      <c r="N18" s="2">
        <v>0.25</v>
      </c>
    </row>
    <row r="19" spans="1:14" x14ac:dyDescent="0.25">
      <c r="A19" s="1" t="s">
        <v>67</v>
      </c>
      <c r="B19">
        <v>8</v>
      </c>
      <c r="C19">
        <v>2.13</v>
      </c>
      <c r="D19" s="2">
        <v>0.88</v>
      </c>
      <c r="E19" s="2">
        <v>0.62</v>
      </c>
      <c r="F19" s="2">
        <v>0.38</v>
      </c>
      <c r="G19" s="2">
        <v>0.12</v>
      </c>
      <c r="H19" s="2">
        <v>0.12</v>
      </c>
      <c r="I19" s="2">
        <v>0</v>
      </c>
      <c r="J19" s="2">
        <v>0.62</v>
      </c>
      <c r="K19" s="2">
        <v>0.38</v>
      </c>
      <c r="L19" s="2">
        <v>0.12</v>
      </c>
      <c r="M19" s="2">
        <v>0.25</v>
      </c>
      <c r="N19" s="2">
        <v>0</v>
      </c>
    </row>
    <row r="20" spans="1:14" x14ac:dyDescent="0.25">
      <c r="A20" s="1" t="s">
        <v>64</v>
      </c>
      <c r="B20">
        <v>8</v>
      </c>
      <c r="C20">
        <v>2</v>
      </c>
      <c r="D20" s="2">
        <v>1</v>
      </c>
      <c r="E20" s="2">
        <v>0.62</v>
      </c>
      <c r="F20" s="2">
        <v>0.25</v>
      </c>
      <c r="G20" s="2">
        <v>0.12</v>
      </c>
      <c r="H20" s="2">
        <v>0</v>
      </c>
      <c r="I20" s="2">
        <v>0</v>
      </c>
      <c r="J20" s="2">
        <v>0.38</v>
      </c>
      <c r="K20" s="2">
        <v>0.25</v>
      </c>
      <c r="L20" s="2">
        <v>0.38</v>
      </c>
      <c r="M20" s="2">
        <v>0.25</v>
      </c>
      <c r="N20" s="2">
        <v>0.38</v>
      </c>
    </row>
    <row r="21" spans="1:14" x14ac:dyDescent="0.25">
      <c r="A21" s="1" t="s">
        <v>65</v>
      </c>
      <c r="B21">
        <v>8</v>
      </c>
      <c r="C21">
        <v>1.88</v>
      </c>
      <c r="D21" s="2">
        <v>0.88</v>
      </c>
      <c r="E21" s="2">
        <v>0.62</v>
      </c>
      <c r="F21" s="2">
        <v>0.38</v>
      </c>
      <c r="G21" s="2">
        <v>0</v>
      </c>
      <c r="H21" s="2">
        <v>0</v>
      </c>
      <c r="I21" s="2">
        <v>0</v>
      </c>
      <c r="J21" s="2">
        <v>0.5</v>
      </c>
      <c r="K21" s="2">
        <v>0.38</v>
      </c>
      <c r="L21" s="2">
        <v>0.25</v>
      </c>
      <c r="M21" s="2">
        <v>0.25</v>
      </c>
      <c r="N21" s="2">
        <v>0.12</v>
      </c>
    </row>
    <row r="22" spans="1:14" x14ac:dyDescent="0.25">
      <c r="A22" s="1" t="s">
        <v>66</v>
      </c>
      <c r="B22">
        <v>8</v>
      </c>
      <c r="C22">
        <v>1.88</v>
      </c>
      <c r="D22" s="2">
        <v>0.75</v>
      </c>
      <c r="E22" s="2">
        <v>0.75</v>
      </c>
      <c r="F22" s="2">
        <v>0.25</v>
      </c>
      <c r="G22" s="2">
        <v>0.12</v>
      </c>
      <c r="H22" s="2">
        <v>0</v>
      </c>
      <c r="I22" s="2">
        <v>0</v>
      </c>
      <c r="J22" s="2">
        <v>0.25</v>
      </c>
      <c r="K22" s="2">
        <v>0.5</v>
      </c>
      <c r="L22" s="2">
        <v>0.5</v>
      </c>
      <c r="M22" s="2">
        <v>0.25</v>
      </c>
      <c r="N22" s="2">
        <v>0.25</v>
      </c>
    </row>
    <row r="23" spans="1:14" x14ac:dyDescent="0.25">
      <c r="A23" s="1" t="s">
        <v>57</v>
      </c>
      <c r="B23">
        <v>8</v>
      </c>
      <c r="C23">
        <v>1.88</v>
      </c>
      <c r="D23" s="2">
        <v>0.62</v>
      </c>
      <c r="E23" s="2">
        <v>0.5</v>
      </c>
      <c r="F23" s="2">
        <v>0.38</v>
      </c>
      <c r="G23" s="2">
        <v>0.25</v>
      </c>
      <c r="H23" s="2">
        <v>0.12</v>
      </c>
      <c r="I23" s="2">
        <v>0</v>
      </c>
      <c r="J23" s="2">
        <v>0.38</v>
      </c>
      <c r="K23" s="2">
        <v>0.5</v>
      </c>
      <c r="L23" s="2">
        <v>0.5</v>
      </c>
      <c r="M23" s="2">
        <v>0.12</v>
      </c>
      <c r="N23" s="2">
        <v>0.12</v>
      </c>
    </row>
    <row r="24" spans="1:14" x14ac:dyDescent="0.25">
      <c r="A24" s="1" t="s">
        <v>70</v>
      </c>
      <c r="B24">
        <v>8</v>
      </c>
      <c r="C24">
        <v>1.38</v>
      </c>
      <c r="D24" s="2">
        <v>0.75</v>
      </c>
      <c r="E24" s="2">
        <v>0.5</v>
      </c>
      <c r="F24" s="2">
        <v>0.12</v>
      </c>
      <c r="G24" s="2">
        <v>0</v>
      </c>
      <c r="H24" s="2">
        <v>0</v>
      </c>
      <c r="I24" s="2">
        <v>0</v>
      </c>
      <c r="J24" s="2">
        <v>0.12</v>
      </c>
      <c r="K24" s="2">
        <v>0.75</v>
      </c>
      <c r="L24" s="2">
        <v>0.38</v>
      </c>
      <c r="M24" s="2">
        <v>0.5</v>
      </c>
      <c r="N24" s="2">
        <v>0.12</v>
      </c>
    </row>
    <row r="25" spans="1:14" x14ac:dyDescent="0.25">
      <c r="A25" s="1" t="s">
        <v>50</v>
      </c>
      <c r="B25">
        <v>8</v>
      </c>
      <c r="C25">
        <v>1.25</v>
      </c>
      <c r="D25" s="2">
        <v>0.75</v>
      </c>
      <c r="E25" s="2">
        <v>0.25</v>
      </c>
      <c r="F25" s="2">
        <v>0.12</v>
      </c>
      <c r="G25" s="2">
        <v>0.12</v>
      </c>
      <c r="H25" s="2">
        <v>0</v>
      </c>
      <c r="I25" s="2">
        <v>0</v>
      </c>
      <c r="J25" s="2">
        <v>0.12</v>
      </c>
      <c r="K25" s="2">
        <v>0.38</v>
      </c>
      <c r="L25" s="2">
        <v>0.75</v>
      </c>
      <c r="M25" s="2">
        <v>0.12</v>
      </c>
      <c r="N25" s="2">
        <v>0.5</v>
      </c>
    </row>
    <row r="26" spans="1:14" x14ac:dyDescent="0.25"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x14ac:dyDescent="0.25"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x14ac:dyDescent="0.25"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x14ac:dyDescent="0.25"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x14ac:dyDescent="0.25"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x14ac:dyDescent="0.25"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x14ac:dyDescent="0.25"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4:14" x14ac:dyDescent="0.25"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4:14" x14ac:dyDescent="0.25"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4:14" x14ac:dyDescent="0.25"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4:14" x14ac:dyDescent="0.25"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4:14" x14ac:dyDescent="0.25"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4:14" x14ac:dyDescent="0.25"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4:14" x14ac:dyDescent="0.25"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7C53E-3F0D-4FCF-9C32-E1F9CDCAA8F6}">
  <dimension ref="A1:K17"/>
  <sheetViews>
    <sheetView tabSelected="1" workbookViewId="0">
      <selection activeCell="G4" sqref="G4"/>
    </sheetView>
  </sheetViews>
  <sheetFormatPr defaultRowHeight="15" x14ac:dyDescent="0.25"/>
  <cols>
    <col min="1" max="2" width="9.140625" style="6"/>
    <col min="3" max="3" width="19.85546875" style="6" customWidth="1"/>
    <col min="4" max="6" width="9.140625" style="6"/>
    <col min="7" max="7" width="23.42578125" style="6" customWidth="1"/>
    <col min="8" max="16384" width="9.140625" style="6"/>
  </cols>
  <sheetData>
    <row r="1" spans="1:11" x14ac:dyDescent="0.25">
      <c r="A1" s="15" t="s">
        <v>71</v>
      </c>
      <c r="B1" s="15"/>
      <c r="C1" s="15"/>
      <c r="D1" s="15"/>
      <c r="E1" s="15"/>
      <c r="F1" s="15"/>
      <c r="G1" s="15"/>
      <c r="H1" s="15"/>
    </row>
    <row r="2" spans="1:11" ht="15.75" thickBot="1" x14ac:dyDescent="0.3">
      <c r="A2" s="15"/>
      <c r="B2" s="15"/>
      <c r="C2" s="15"/>
      <c r="D2" s="15"/>
      <c r="E2" s="15"/>
      <c r="F2" s="15"/>
      <c r="G2" s="15"/>
      <c r="H2" s="15"/>
    </row>
    <row r="3" spans="1:11" ht="30.75" thickBot="1" x14ac:dyDescent="0.3">
      <c r="D3" s="3" t="s">
        <v>14</v>
      </c>
      <c r="H3" s="3" t="s">
        <v>15</v>
      </c>
      <c r="J3" s="9" t="s">
        <v>45</v>
      </c>
      <c r="K3" s="9"/>
    </row>
    <row r="4" spans="1:11" ht="19.5" thickBot="1" x14ac:dyDescent="0.3">
      <c r="A4" s="7" t="s">
        <v>16</v>
      </c>
      <c r="B4" s="8"/>
      <c r="C4" s="4" t="s">
        <v>48</v>
      </c>
      <c r="D4" s="5">
        <f>_xlfn.XLOOKUP(C4,Total_match_goals_stats__at_home[Home matches of...],Total_match_goals_stats__at_home[GP])</f>
        <v>19</v>
      </c>
      <c r="E4" s="7" t="s">
        <v>17</v>
      </c>
      <c r="F4" s="8"/>
      <c r="G4" s="4" t="s">
        <v>62</v>
      </c>
      <c r="H4" s="5">
        <f>_xlfn.XLOOKUP(G4,'Away Games'!A2:A39,'Away Games'!B2:B39)</f>
        <v>18</v>
      </c>
      <c r="J4" s="6" t="s">
        <v>19</v>
      </c>
      <c r="K4" s="6" t="s">
        <v>33</v>
      </c>
    </row>
    <row r="5" spans="1:11" x14ac:dyDescent="0.25">
      <c r="A5" s="9" t="s">
        <v>31</v>
      </c>
      <c r="B5" s="9"/>
      <c r="C5" s="9"/>
      <c r="D5" s="10">
        <f>_xlfn.XLOOKUP(C4,'OGS Home'!A2:A39,'OGS Home'!C2:C39)</f>
        <v>21</v>
      </c>
      <c r="E5" s="9" t="s">
        <v>32</v>
      </c>
      <c r="F5" s="9"/>
      <c r="G5" s="9"/>
      <c r="H5" s="10">
        <f>_xlfn.XLOOKUP(G4,'OGS Away'!A2:A39,'OGS Away'!C2:C39)</f>
        <v>22</v>
      </c>
      <c r="J5" s="6">
        <f>'OGS Home'!C26</f>
        <v>34</v>
      </c>
      <c r="K5" s="6">
        <f>'OGS Away'!C26</f>
        <v>33</v>
      </c>
    </row>
    <row r="6" spans="1:11" ht="28.5" customHeight="1" x14ac:dyDescent="0.25">
      <c r="A6" s="11" t="s">
        <v>39</v>
      </c>
      <c r="B6" s="11"/>
      <c r="C6" s="11"/>
      <c r="D6" s="12">
        <f>_xlfn.XLOOKUP(C4,'Home Games'!A2:A39,'Home Games'!F2:F39)</f>
        <v>0.57999999999999996</v>
      </c>
      <c r="E6" s="11" t="s">
        <v>38</v>
      </c>
      <c r="F6" s="11"/>
      <c r="G6" s="11"/>
      <c r="H6" s="12">
        <f>_xlfn.XLOOKUP(G4,'Away Games'!A2:A39,'Away Games'!F2:F39)</f>
        <v>0.72</v>
      </c>
      <c r="J6" s="12">
        <f>AVERAGE(Total_match_goals_stats__at_home[2.5+])</f>
        <v>0.46625000000000005</v>
      </c>
      <c r="K6" s="12">
        <f>AVERAGE(Total_match_goals_stats__away[2.5+])</f>
        <v>0.46583333333333332</v>
      </c>
    </row>
    <row r="7" spans="1:11" ht="28.5" customHeight="1" x14ac:dyDescent="0.25">
      <c r="A7" s="11" t="s">
        <v>40</v>
      </c>
      <c r="B7" s="11"/>
      <c r="C7" s="11"/>
      <c r="D7" s="6">
        <f>_xlfn.XLOOKUP(C4,'Home Games'!A2:A39,'Home Games'!C2:C39)</f>
        <v>3.21</v>
      </c>
      <c r="E7" s="11" t="s">
        <v>41</v>
      </c>
      <c r="F7" s="11"/>
      <c r="G7" s="11"/>
      <c r="H7" s="6">
        <f>_xlfn.XLOOKUP(G4,'Away Games'!A2:A39,'Away Games'!C2:C39)</f>
        <v>3</v>
      </c>
      <c r="J7" s="13">
        <f>AVERAGE(Total_match_goals_stats__at_home[Avg])</f>
        <v>2.4700000000000002</v>
      </c>
      <c r="K7" s="13">
        <f>AVERAGE(Total_match_goals_stats__away[Avg])</f>
        <v>2.4758333333333331</v>
      </c>
    </row>
    <row r="8" spans="1:11" ht="30" customHeight="1" x14ac:dyDescent="0.25">
      <c r="A8" s="11" t="s">
        <v>44</v>
      </c>
      <c r="B8" s="11"/>
      <c r="C8" s="11"/>
      <c r="D8" s="12">
        <f>_xlfn.XLOOKUP(C4,'Form Home'!A2:A39,'Form Home'!F2:F39)</f>
        <v>0.38</v>
      </c>
      <c r="E8" s="11" t="s">
        <v>43</v>
      </c>
      <c r="F8" s="11"/>
      <c r="G8" s="11"/>
      <c r="H8" s="12">
        <f>_xlfn.XLOOKUP(G4,'Form Home'!A2:A39,'Form Home'!F2:F39)</f>
        <v>0.62</v>
      </c>
      <c r="J8" s="12">
        <f>AVERAGE(Total_match_goals_stats__last_8_matches[2.5+])</f>
        <v>0.45250000000000007</v>
      </c>
      <c r="K8" s="12">
        <f>J8</f>
        <v>0.45250000000000007</v>
      </c>
    </row>
    <row r="9" spans="1:11" ht="30.75" customHeight="1" x14ac:dyDescent="0.25">
      <c r="A9" s="11" t="s">
        <v>46</v>
      </c>
      <c r="B9" s="11"/>
      <c r="C9" s="11"/>
      <c r="D9" s="12">
        <f>_xlfn.XLOOKUP(C4,'Form Home'!A2:A39,'Form Home'!J2:J39)</f>
        <v>0.5</v>
      </c>
      <c r="E9" s="11" t="s">
        <v>46</v>
      </c>
      <c r="F9" s="11"/>
      <c r="G9" s="11"/>
      <c r="H9" s="12">
        <f>_xlfn.XLOOKUP(G4,'Form Home'!A2:A39,'Form Home'!J2:J39)</f>
        <v>0.75</v>
      </c>
      <c r="J9" s="12">
        <f>AVERAGE(Total_match_goals_stats__last_8_matches[BTS])</f>
        <v>0.48458333333333342</v>
      </c>
      <c r="K9" s="14">
        <f>J9</f>
        <v>0.48458333333333342</v>
      </c>
    </row>
    <row r="10" spans="1:11" x14ac:dyDescent="0.25">
      <c r="A10" s="9"/>
      <c r="B10" s="9"/>
      <c r="C10" s="9"/>
      <c r="E10" s="9"/>
      <c r="F10" s="9"/>
      <c r="G10" s="9"/>
    </row>
    <row r="11" spans="1:11" x14ac:dyDescent="0.25">
      <c r="A11" s="9"/>
      <c r="B11" s="9"/>
      <c r="C11" s="9"/>
      <c r="E11" s="9"/>
      <c r="F11" s="9"/>
      <c r="G11" s="9"/>
    </row>
    <row r="12" spans="1:11" x14ac:dyDescent="0.25">
      <c r="A12" s="9"/>
      <c r="B12" s="9"/>
      <c r="C12" s="9"/>
      <c r="E12" s="9"/>
      <c r="F12" s="9"/>
      <c r="G12" s="9"/>
    </row>
    <row r="13" spans="1:11" x14ac:dyDescent="0.25">
      <c r="A13" s="9"/>
      <c r="B13" s="9"/>
      <c r="C13" s="9"/>
      <c r="E13" s="9"/>
      <c r="F13" s="9"/>
      <c r="G13" s="9"/>
    </row>
    <row r="14" spans="1:11" x14ac:dyDescent="0.25">
      <c r="A14" s="9"/>
      <c r="B14" s="9"/>
      <c r="C14" s="9"/>
      <c r="E14" s="9"/>
      <c r="F14" s="9"/>
      <c r="G14" s="9"/>
    </row>
    <row r="15" spans="1:11" x14ac:dyDescent="0.25">
      <c r="A15" s="9"/>
      <c r="B15" s="9"/>
      <c r="C15" s="9"/>
      <c r="E15" s="9"/>
      <c r="F15" s="9"/>
      <c r="G15" s="9"/>
    </row>
    <row r="16" spans="1:11" x14ac:dyDescent="0.25">
      <c r="A16" s="9"/>
      <c r="B16" s="9"/>
      <c r="C16" s="9"/>
      <c r="E16" s="9"/>
      <c r="F16" s="9"/>
      <c r="G16" s="9"/>
    </row>
    <row r="17" spans="1:7" x14ac:dyDescent="0.25">
      <c r="A17" s="9"/>
      <c r="B17" s="9"/>
      <c r="C17" s="9"/>
      <c r="E17" s="9"/>
      <c r="F17" s="9"/>
      <c r="G17" s="9"/>
    </row>
  </sheetData>
  <mergeCells count="30">
    <mergeCell ref="J3:K3"/>
    <mergeCell ref="A1:H2"/>
    <mergeCell ref="E12:G12"/>
    <mergeCell ref="E13:G13"/>
    <mergeCell ref="E14:G14"/>
    <mergeCell ref="E15:G15"/>
    <mergeCell ref="E16:G16"/>
    <mergeCell ref="E17:G17"/>
    <mergeCell ref="A13:C13"/>
    <mergeCell ref="A14:C14"/>
    <mergeCell ref="A15:C15"/>
    <mergeCell ref="A16:C16"/>
    <mergeCell ref="A17:C17"/>
    <mergeCell ref="E7:G7"/>
    <mergeCell ref="E8:G8"/>
    <mergeCell ref="E9:G9"/>
    <mergeCell ref="E10:G10"/>
    <mergeCell ref="E11:G11"/>
    <mergeCell ref="A7:C7"/>
    <mergeCell ref="A8:C8"/>
    <mergeCell ref="A9:C9"/>
    <mergeCell ref="A10:C10"/>
    <mergeCell ref="A11:C11"/>
    <mergeCell ref="A12:C12"/>
    <mergeCell ref="A4:B4"/>
    <mergeCell ref="E4:F4"/>
    <mergeCell ref="A5:C5"/>
    <mergeCell ref="E5:G5"/>
    <mergeCell ref="A6:C6"/>
    <mergeCell ref="E6:G6"/>
  </mergeCell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D67195E-6B86-4A38-89B6-1E56A7CB7684}">
          <x14:formula1>
            <xm:f>'Home Games'!$A$2:$A$39</xm:f>
          </x14:formula1>
          <xm:sqref>C4</xm:sqref>
        </x14:dataValidation>
        <x14:dataValidation type="list" allowBlank="1" showInputMessage="1" showErrorMessage="1" xr:uid="{DFFD57AA-187F-4838-B6A8-39FE5B7F75B7}">
          <x14:formula1>
            <xm:f>'Away Games'!$A$2:$A$39</xm:f>
          </x14:formula1>
          <xm:sqref>G4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F99BA3E-6CF1-4842-B6EB-C68D06CD635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Home Games</vt:lpstr>
      <vt:lpstr>Away Games</vt:lpstr>
      <vt:lpstr>OGS Home</vt:lpstr>
      <vt:lpstr>OGS Away</vt:lpstr>
      <vt:lpstr>Form Home</vt:lpstr>
      <vt:lpstr>Stat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dcterms:created xsi:type="dcterms:W3CDTF">2022-03-30T13:26:07Z</dcterms:created>
  <dcterms:modified xsi:type="dcterms:W3CDTF">2022-03-30T14:53:24Z</dcterms:modified>
</cp:coreProperties>
</file>